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<sst xmlns="http://schemas.openxmlformats.org/spreadsheetml/2006/main" count="4189" uniqueCount="972">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</sst>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44926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45044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Стефка Левиджова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44926</v>
      </c>
    </row>
    <row r="11" spans="1:2" ht="15.75">
      <c r="A11" s="7" t="s">
        <v>949</v>
      </c>
      <c r="B11" s="546">
        <v>45044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/>
    </row>
    <row r="19" spans="1:2" ht="15.75">
      <c r="A19" s="7" t="s">
        <v>4</v>
      </c>
      <c r="B19" s="545" t="s">
        <v>966</v>
      </c>
    </row>
    <row r="20" spans="1:2" ht="15.75">
      <c r="A20" s="7" t="s">
        <v>5</v>
      </c>
      <c r="B20" s="545" t="s">
        <v>966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942</v>
      </c>
      <c r="B26" s="547" t="s">
        <v>970</v>
      </c>
    </row>
    <row r="27" spans="1:2" ht="15.75">
      <c r="A27" s="10" t="s">
        <v>943</v>
      </c>
      <c r="B27" s="547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0.08760838059072155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0.3668407586746453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0.21778809942254582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0.13665687301599805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1.1085956765501972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1.1449167742451418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1.121691247872231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0.6289627911758994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0.6289627911758994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2.593275495171059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1.5598607358628784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0.43148227176284615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1.6843930391389845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0.6274763101305207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41121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0.43474721417545936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0.18367259340803618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2.190116159186198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49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49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64796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49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13025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49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49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28161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49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49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49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13097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49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119079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49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49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49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8814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49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4400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49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49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18399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49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31613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49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49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49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49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49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49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49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49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49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49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49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49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49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49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49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49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49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49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49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2216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49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2216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49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49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780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49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153688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49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2033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49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49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49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49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49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49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2033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49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932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49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38459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49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49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49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49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746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49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49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2993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49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43130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49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49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49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49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49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49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49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49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65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49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54990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49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49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49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55055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49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49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100218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49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253906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49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49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49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49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49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49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49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49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49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49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-1209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49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49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49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-1747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49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18356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49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36154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49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36154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49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49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49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34698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49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49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70852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49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94586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49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49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49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69333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49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49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49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49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1552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49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70885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49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49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49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902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49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49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71787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49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24599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49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49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44631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49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354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49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49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30157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49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49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8186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49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2505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49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3429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49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18303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49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49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87533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49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49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49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49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87533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49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253906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49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19424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49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213988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49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31624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49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66747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49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16192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49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49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49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6911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49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49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49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354886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49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2324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49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49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49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51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49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2375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49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357261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49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38797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49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49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49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357261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49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38797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49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4099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49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4099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49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49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49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34698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49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49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34698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49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396058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49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49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49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386477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49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9581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49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396058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49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49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49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49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49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49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49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49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49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396058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49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49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49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49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396058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49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49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49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49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49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396058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49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445698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49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-268654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49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49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-81654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49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-17149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49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-4965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49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49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-93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49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-400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49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-1866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49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70917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49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-12760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49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2963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49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49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49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49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-481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49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49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49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49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49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-10278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49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49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49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49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-1631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49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-25307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49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-14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49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-21510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49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-106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49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-48568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49">
        <f t="shared" si="20"/>
        <v>44926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12071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49">
        <f t="shared" si="20"/>
        <v>44926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42844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49">
        <f t="shared" si="20"/>
        <v>44926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54915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49">
        <f t="shared" si="20"/>
        <v>44926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49">
        <f t="shared" si="20"/>
        <v>44926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49">
        <f aca="true" t="shared" si="23" ref="C218:C281">endDate</f>
        <v>44926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49">
        <f t="shared" si="23"/>
        <v>44926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49">
        <f t="shared" si="23"/>
        <v>44926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49">
        <f t="shared" si="23"/>
        <v>44926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49">
        <f t="shared" si="23"/>
        <v>44926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49">
        <f t="shared" si="23"/>
        <v>44926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49">
        <f t="shared" si="23"/>
        <v>44926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49">
        <f t="shared" si="23"/>
        <v>44926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49">
        <f t="shared" si="23"/>
        <v>44926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49">
        <f t="shared" si="23"/>
        <v>44926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49">
        <f t="shared" si="23"/>
        <v>44926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49">
        <f t="shared" si="23"/>
        <v>44926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49">
        <f t="shared" si="23"/>
        <v>44926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49">
        <f t="shared" si="23"/>
        <v>44926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49">
        <f t="shared" si="23"/>
        <v>44926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49">
        <f t="shared" si="23"/>
        <v>44926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49">
        <f t="shared" si="23"/>
        <v>44926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49">
        <f t="shared" si="23"/>
        <v>44926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49">
        <f t="shared" si="23"/>
        <v>44926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49">
        <f t="shared" si="23"/>
        <v>44926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49">
        <f t="shared" si="23"/>
        <v>44926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49">
        <f t="shared" si="23"/>
        <v>44926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49">
        <f t="shared" si="23"/>
        <v>44926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49">
        <f t="shared" si="23"/>
        <v>44926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49">
        <f t="shared" si="23"/>
        <v>44926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49">
        <f t="shared" si="23"/>
        <v>44926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49">
        <f t="shared" si="23"/>
        <v>44926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49">
        <f t="shared" si="23"/>
        <v>44926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49">
        <f t="shared" si="23"/>
        <v>44926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49">
        <f t="shared" si="23"/>
        <v>44926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49">
        <f t="shared" si="23"/>
        <v>44926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49">
        <f t="shared" si="23"/>
        <v>44926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49">
        <f t="shared" si="23"/>
        <v>44926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49">
        <f t="shared" si="23"/>
        <v>44926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49">
        <f t="shared" si="23"/>
        <v>44926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49">
        <f t="shared" si="23"/>
        <v>44926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49">
        <f t="shared" si="23"/>
        <v>44926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49">
        <f t="shared" si="23"/>
        <v>44926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49">
        <f t="shared" si="23"/>
        <v>44926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49">
        <f t="shared" si="23"/>
        <v>44926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49">
        <f t="shared" si="23"/>
        <v>44926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49">
        <f t="shared" si="23"/>
        <v>44926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49">
        <f t="shared" si="23"/>
        <v>44926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49">
        <f t="shared" si="23"/>
        <v>44926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49">
        <f t="shared" si="23"/>
        <v>44926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49">
        <f t="shared" si="23"/>
        <v>44926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49">
        <f t="shared" si="23"/>
        <v>44926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49">
        <f t="shared" si="23"/>
        <v>44926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49">
        <f t="shared" si="23"/>
        <v>44926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49">
        <f t="shared" si="23"/>
        <v>44926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49">
        <f t="shared" si="23"/>
        <v>44926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49">
        <f t="shared" si="23"/>
        <v>44926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49">
        <f t="shared" si="23"/>
        <v>44926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49">
        <f t="shared" si="23"/>
        <v>44926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49">
        <f t="shared" si="23"/>
        <v>44926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49">
        <f t="shared" si="23"/>
        <v>44926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49">
        <f t="shared" si="23"/>
        <v>44926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49">
        <f t="shared" si="23"/>
        <v>44926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49">
        <f t="shared" si="23"/>
        <v>44926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49">
        <f t="shared" si="23"/>
        <v>44926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49">
        <f t="shared" si="23"/>
        <v>44926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49">
        <f t="shared" si="23"/>
        <v>44926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49">
        <f t="shared" si="23"/>
        <v>44926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49">
        <f t="shared" si="23"/>
        <v>44926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49">
        <f aca="true" t="shared" si="26" ref="C282:C345">endDate</f>
        <v>44926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49">
        <f t="shared" si="26"/>
        <v>44926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49">
        <f t="shared" si="26"/>
        <v>44926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49">
        <f t="shared" si="26"/>
        <v>44926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49">
        <f t="shared" si="26"/>
        <v>44926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49">
        <f t="shared" si="26"/>
        <v>44926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49">
        <f t="shared" si="26"/>
        <v>44926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49">
        <f t="shared" si="26"/>
        <v>44926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49">
        <f t="shared" si="26"/>
        <v>44926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49">
        <f t="shared" si="26"/>
        <v>44926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49">
        <f t="shared" si="26"/>
        <v>44926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49">
        <f t="shared" si="26"/>
        <v>44926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49">
        <f t="shared" si="26"/>
        <v>44926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49">
        <f t="shared" si="26"/>
        <v>44926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49">
        <f t="shared" si="26"/>
        <v>44926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49">
        <f t="shared" si="26"/>
        <v>44926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49">
        <f t="shared" si="26"/>
        <v>44926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49">
        <f t="shared" si="26"/>
        <v>44926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49">
        <f t="shared" si="26"/>
        <v>44926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49">
        <f t="shared" si="26"/>
        <v>44926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49">
        <f t="shared" si="26"/>
        <v>44926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49">
        <f t="shared" si="26"/>
        <v>44926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49">
        <f t="shared" si="26"/>
        <v>44926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49">
        <f t="shared" si="26"/>
        <v>44926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49">
        <f t="shared" si="26"/>
        <v>44926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49">
        <f t="shared" si="26"/>
        <v>44926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49">
        <f t="shared" si="26"/>
        <v>44926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49">
        <f t="shared" si="26"/>
        <v>44926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49">
        <f t="shared" si="26"/>
        <v>44926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49">
        <f t="shared" si="26"/>
        <v>44926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49">
        <f t="shared" si="26"/>
        <v>44926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49">
        <f t="shared" si="26"/>
        <v>44926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49">
        <f t="shared" si="26"/>
        <v>44926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49">
        <f t="shared" si="26"/>
        <v>44926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49">
        <f t="shared" si="26"/>
        <v>44926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49">
        <f t="shared" si="26"/>
        <v>44926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49">
        <f t="shared" si="26"/>
        <v>44926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49">
        <f t="shared" si="26"/>
        <v>44926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49">
        <f t="shared" si="26"/>
        <v>44926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49">
        <f t="shared" si="26"/>
        <v>44926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49">
        <f t="shared" si="26"/>
        <v>44926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49">
        <f t="shared" si="26"/>
        <v>44926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49">
        <f t="shared" si="26"/>
        <v>44926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49">
        <f t="shared" si="26"/>
        <v>44926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49">
        <f t="shared" si="26"/>
        <v>44926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49">
        <f t="shared" si="26"/>
        <v>44926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49">
        <f t="shared" si="26"/>
        <v>44926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-1765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49">
        <f t="shared" si="26"/>
        <v>44926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49">
        <f t="shared" si="26"/>
        <v>44926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49">
        <f t="shared" si="26"/>
        <v>44926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49">
        <f t="shared" si="26"/>
        <v>44926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-1765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49">
        <f t="shared" si="26"/>
        <v>44926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49">
        <f t="shared" si="26"/>
        <v>44926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49">
        <f t="shared" si="26"/>
        <v>44926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49">
        <f t="shared" si="26"/>
        <v>44926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49">
        <f t="shared" si="26"/>
        <v>44926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49">
        <f t="shared" si="26"/>
        <v>44926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49">
        <f t="shared" si="26"/>
        <v>44926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49">
        <f t="shared" si="26"/>
        <v>44926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49">
        <f t="shared" si="26"/>
        <v>44926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49">
        <f t="shared" si="26"/>
        <v>44926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49">
        <f t="shared" si="26"/>
        <v>44926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49">
        <f t="shared" si="26"/>
        <v>44926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49">
        <f t="shared" si="26"/>
        <v>44926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18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49">
        <f aca="true" t="shared" si="29" ref="C346:C409">endDate</f>
        <v>44926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-1747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49">
        <f t="shared" si="29"/>
        <v>44926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49">
        <f t="shared" si="29"/>
        <v>44926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49">
        <f t="shared" si="29"/>
        <v>44926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-1747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49">
        <f t="shared" si="29"/>
        <v>44926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57682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49">
        <f t="shared" si="29"/>
        <v>44926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49">
        <f t="shared" si="29"/>
        <v>44926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49">
        <f t="shared" si="29"/>
        <v>44926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49">
        <f t="shared" si="29"/>
        <v>44926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57682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49">
        <f t="shared" si="29"/>
        <v>44926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34698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49">
        <f t="shared" si="29"/>
        <v>44926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-21510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49">
        <f t="shared" si="29"/>
        <v>44926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-21510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49">
        <f t="shared" si="29"/>
        <v>44926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49">
        <f t="shared" si="29"/>
        <v>44926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49">
        <f t="shared" si="29"/>
        <v>44926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49">
        <f t="shared" si="29"/>
        <v>44926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49">
        <f t="shared" si="29"/>
        <v>44926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49">
        <f t="shared" si="29"/>
        <v>44926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49">
        <f t="shared" si="29"/>
        <v>44926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49">
        <f t="shared" si="29"/>
        <v>44926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49">
        <f t="shared" si="29"/>
        <v>44926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49">
        <f t="shared" si="29"/>
        <v>44926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-18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49">
        <f t="shared" si="29"/>
        <v>44926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70852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49">
        <f t="shared" si="29"/>
        <v>44926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49">
        <f t="shared" si="29"/>
        <v>44926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49">
        <f t="shared" si="29"/>
        <v>44926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70852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49">
        <f t="shared" si="29"/>
        <v>44926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49">
        <f t="shared" si="29"/>
        <v>44926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49">
        <f t="shared" si="29"/>
        <v>44926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49">
        <f t="shared" si="29"/>
        <v>44926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49">
        <f t="shared" si="29"/>
        <v>44926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49">
        <f t="shared" si="29"/>
        <v>44926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49">
        <f t="shared" si="29"/>
        <v>44926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49">
        <f t="shared" si="29"/>
        <v>44926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49">
        <f t="shared" si="29"/>
        <v>44926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49">
        <f t="shared" si="29"/>
        <v>44926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49">
        <f t="shared" si="29"/>
        <v>44926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49">
        <f t="shared" si="29"/>
        <v>44926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49">
        <f t="shared" si="29"/>
        <v>44926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49">
        <f t="shared" si="29"/>
        <v>44926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49">
        <f t="shared" si="29"/>
        <v>44926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49">
        <f t="shared" si="29"/>
        <v>44926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49">
        <f t="shared" si="29"/>
        <v>44926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49">
        <f t="shared" si="29"/>
        <v>44926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49">
        <f t="shared" si="29"/>
        <v>44926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49">
        <f t="shared" si="29"/>
        <v>44926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49">
        <f t="shared" si="29"/>
        <v>44926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49">
        <f t="shared" si="29"/>
        <v>44926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49">
        <f t="shared" si="29"/>
        <v>44926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49">
        <f t="shared" si="29"/>
        <v>44926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49">
        <f t="shared" si="29"/>
        <v>44926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49">
        <f t="shared" si="29"/>
        <v>44926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49">
        <f t="shared" si="29"/>
        <v>44926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49">
        <f t="shared" si="29"/>
        <v>44926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49">
        <f t="shared" si="29"/>
        <v>44926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49">
        <f t="shared" si="29"/>
        <v>44926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49">
        <f t="shared" si="29"/>
        <v>44926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49">
        <f t="shared" si="29"/>
        <v>44926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49">
        <f t="shared" si="29"/>
        <v>44926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49">
        <f t="shared" si="29"/>
        <v>44926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49">
        <f t="shared" si="29"/>
        <v>44926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49">
        <f t="shared" si="29"/>
        <v>44926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49">
        <f t="shared" si="29"/>
        <v>44926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49">
        <f t="shared" si="29"/>
        <v>44926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49">
        <f aca="true" t="shared" si="32" ref="C410:C459">endDate</f>
        <v>44926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49">
        <f t="shared" si="32"/>
        <v>44926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49">
        <f t="shared" si="32"/>
        <v>44926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49">
        <f t="shared" si="32"/>
        <v>44926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49">
        <f t="shared" si="32"/>
        <v>44926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49">
        <f t="shared" si="32"/>
        <v>44926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49">
        <f t="shared" si="32"/>
        <v>44926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81398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49">
        <f t="shared" si="32"/>
        <v>44926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49">
        <f t="shared" si="32"/>
        <v>44926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49">
        <f t="shared" si="32"/>
        <v>44926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49">
        <f t="shared" si="32"/>
        <v>44926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81398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49">
        <f t="shared" si="32"/>
        <v>44926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34698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49">
        <f t="shared" si="32"/>
        <v>44926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-21510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49">
        <f t="shared" si="32"/>
        <v>44926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-21510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49">
        <f t="shared" si="32"/>
        <v>44926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49">
        <f t="shared" si="32"/>
        <v>44926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49">
        <f t="shared" si="32"/>
        <v>44926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49">
        <f t="shared" si="32"/>
        <v>44926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49">
        <f t="shared" si="32"/>
        <v>44926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49">
        <f t="shared" si="32"/>
        <v>44926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49">
        <f t="shared" si="32"/>
        <v>44926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49">
        <f t="shared" si="32"/>
        <v>44926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49">
        <f t="shared" si="32"/>
        <v>44926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49">
        <f t="shared" si="32"/>
        <v>44926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49">
        <f t="shared" si="32"/>
        <v>44926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94586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49">
        <f t="shared" si="32"/>
        <v>44926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49">
        <f t="shared" si="32"/>
        <v>44926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49">
        <f t="shared" si="32"/>
        <v>44926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94586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49">
        <f t="shared" si="32"/>
        <v>44926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49">
        <f t="shared" si="32"/>
        <v>44926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49">
        <f t="shared" si="32"/>
        <v>44926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49">
        <f t="shared" si="32"/>
        <v>44926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49">
        <f t="shared" si="32"/>
        <v>44926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49">
        <f t="shared" si="32"/>
        <v>44926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49">
        <f t="shared" si="32"/>
        <v>44926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49">
        <f t="shared" si="32"/>
        <v>44926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49">
        <f t="shared" si="32"/>
        <v>44926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49">
        <f t="shared" si="32"/>
        <v>44926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49">
        <f t="shared" si="32"/>
        <v>44926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49">
        <f t="shared" si="32"/>
        <v>44926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49">
        <f t="shared" si="32"/>
        <v>44926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49">
        <f t="shared" si="32"/>
        <v>44926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49">
        <f t="shared" si="32"/>
        <v>44926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49">
        <f t="shared" si="32"/>
        <v>44926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49">
        <f t="shared" si="32"/>
        <v>44926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49">
        <f t="shared" si="32"/>
        <v>44926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49">
        <f t="shared" si="32"/>
        <v>44926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49">
        <f t="shared" si="32"/>
        <v>44926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49">
        <f t="shared" si="32"/>
        <v>44926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49">
        <f t="shared" si="32"/>
        <v>44926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49">
        <f aca="true" t="shared" si="35" ref="C461:C524">endDate</f>
        <v>44926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49">
        <f t="shared" si="35"/>
        <v>44926</v>
      </c>
      <c r="D462" s="99" t="s">
        <v>526</v>
      </c>
      <c r="E462" s="481">
        <v>1</v>
      </c>
      <c r="F462" s="99" t="s">
        <v>525</v>
      </c>
      <c r="H462" s="99">
        <f>'Справка 6'!D12</f>
        <v>95385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49">
        <f t="shared" si="35"/>
        <v>44926</v>
      </c>
      <c r="D463" s="99" t="s">
        <v>529</v>
      </c>
      <c r="E463" s="481">
        <v>1</v>
      </c>
      <c r="F463" s="99" t="s">
        <v>528</v>
      </c>
      <c r="H463" s="99">
        <f>'Справка 6'!D13</f>
        <v>16764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49">
        <f t="shared" si="35"/>
        <v>44926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49">
        <f t="shared" si="35"/>
        <v>44926</v>
      </c>
      <c r="D465" s="99" t="s">
        <v>535</v>
      </c>
      <c r="E465" s="481">
        <v>1</v>
      </c>
      <c r="F465" s="99" t="s">
        <v>534</v>
      </c>
      <c r="H465" s="99">
        <f>'Справка 6'!D15</f>
        <v>58714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49">
        <f t="shared" si="35"/>
        <v>44926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49">
        <f t="shared" si="35"/>
        <v>44926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49">
        <f t="shared" si="35"/>
        <v>44926</v>
      </c>
      <c r="D468" s="99" t="s">
        <v>543</v>
      </c>
      <c r="E468" s="481">
        <v>1</v>
      </c>
      <c r="F468" s="99" t="s">
        <v>542</v>
      </c>
      <c r="H468" s="99">
        <f>'Справка 6'!D18</f>
        <v>28508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49">
        <f t="shared" si="35"/>
        <v>44926</v>
      </c>
      <c r="D469" s="99" t="s">
        <v>545</v>
      </c>
      <c r="E469" s="481">
        <v>1</v>
      </c>
      <c r="F469" s="99" t="s">
        <v>804</v>
      </c>
      <c r="H469" s="99">
        <f>'Справка 6'!D19</f>
        <v>199371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49">
        <f t="shared" si="35"/>
        <v>44926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49">
        <f t="shared" si="35"/>
        <v>44926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49">
        <f t="shared" si="35"/>
        <v>44926</v>
      </c>
      <c r="D472" s="99" t="s">
        <v>553</v>
      </c>
      <c r="E472" s="481">
        <v>1</v>
      </c>
      <c r="F472" s="99" t="s">
        <v>552</v>
      </c>
      <c r="H472" s="99">
        <f>'Справка 6'!D23</f>
        <v>19159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49">
        <f t="shared" si="35"/>
        <v>44926</v>
      </c>
      <c r="D473" s="99" t="s">
        <v>555</v>
      </c>
      <c r="E473" s="481">
        <v>1</v>
      </c>
      <c r="F473" s="99" t="s">
        <v>554</v>
      </c>
      <c r="H473" s="99">
        <f>'Справка 6'!D24</f>
        <v>16719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49">
        <f t="shared" si="35"/>
        <v>44926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49">
        <f t="shared" si="35"/>
        <v>44926</v>
      </c>
      <c r="D475" s="99" t="s">
        <v>558</v>
      </c>
      <c r="E475" s="481">
        <v>1</v>
      </c>
      <c r="F475" s="99" t="s">
        <v>542</v>
      </c>
      <c r="H475" s="99">
        <f>'Справка 6'!D26</f>
        <v>18399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49">
        <f t="shared" si="35"/>
        <v>44926</v>
      </c>
      <c r="D476" s="99" t="s">
        <v>560</v>
      </c>
      <c r="E476" s="481">
        <v>1</v>
      </c>
      <c r="F476" s="99" t="s">
        <v>838</v>
      </c>
      <c r="H476" s="99">
        <f>'Справка 6'!D27</f>
        <v>54277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49">
        <f t="shared" si="35"/>
        <v>44926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49">
        <f t="shared" si="35"/>
        <v>44926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49">
        <f t="shared" si="35"/>
        <v>44926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49">
        <f t="shared" si="35"/>
        <v>44926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49">
        <f t="shared" si="35"/>
        <v>44926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49">
        <f t="shared" si="35"/>
        <v>44926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49">
        <f t="shared" si="35"/>
        <v>44926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49">
        <f t="shared" si="35"/>
        <v>44926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49">
        <f t="shared" si="35"/>
        <v>44926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49">
        <f t="shared" si="35"/>
        <v>44926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49">
        <f t="shared" si="35"/>
        <v>44926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49">
        <f t="shared" si="35"/>
        <v>44926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49">
        <f t="shared" si="35"/>
        <v>44926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49">
        <f t="shared" si="35"/>
        <v>44926</v>
      </c>
      <c r="D490" s="99" t="s">
        <v>583</v>
      </c>
      <c r="E490" s="481">
        <v>1</v>
      </c>
      <c r="F490" s="99" t="s">
        <v>582</v>
      </c>
      <c r="H490" s="99">
        <f>'Справка 6'!D42</f>
        <v>253648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49">
        <f t="shared" si="35"/>
        <v>44926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49">
        <f t="shared" si="35"/>
        <v>44926</v>
      </c>
      <c r="D492" s="99" t="s">
        <v>526</v>
      </c>
      <c r="E492" s="481">
        <v>2</v>
      </c>
      <c r="F492" s="99" t="s">
        <v>525</v>
      </c>
      <c r="H492" s="99">
        <f>'Справка 6'!E12</f>
        <v>13910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49">
        <f t="shared" si="35"/>
        <v>44926</v>
      </c>
      <c r="D493" s="99" t="s">
        <v>529</v>
      </c>
      <c r="E493" s="481">
        <v>2</v>
      </c>
      <c r="F493" s="99" t="s">
        <v>528</v>
      </c>
      <c r="H493" s="99">
        <f>'Справка 6'!E13</f>
        <v>7263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49">
        <f t="shared" si="35"/>
        <v>44926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49">
        <f t="shared" si="35"/>
        <v>44926</v>
      </c>
      <c r="D495" s="99" t="s">
        <v>535</v>
      </c>
      <c r="E495" s="481">
        <v>2</v>
      </c>
      <c r="F495" s="99" t="s">
        <v>534</v>
      </c>
      <c r="H495" s="99">
        <f>'Справка 6'!E15</f>
        <v>8761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49">
        <f t="shared" si="35"/>
        <v>44926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49">
        <f t="shared" si="35"/>
        <v>44926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49">
        <f t="shared" si="35"/>
        <v>44926</v>
      </c>
      <c r="D498" s="99" t="s">
        <v>543</v>
      </c>
      <c r="E498" s="481">
        <v>2</v>
      </c>
      <c r="F498" s="99" t="s">
        <v>542</v>
      </c>
      <c r="H498" s="99">
        <f>'Справка 6'!E18</f>
        <v>3151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49">
        <f t="shared" si="35"/>
        <v>44926</v>
      </c>
      <c r="D499" s="99" t="s">
        <v>545</v>
      </c>
      <c r="E499" s="481">
        <v>2</v>
      </c>
      <c r="F499" s="99" t="s">
        <v>804</v>
      </c>
      <c r="H499" s="99">
        <f>'Справка 6'!E19</f>
        <v>33085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49">
        <f t="shared" si="35"/>
        <v>44926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49">
        <f t="shared" si="35"/>
        <v>44926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49">
        <f t="shared" si="35"/>
        <v>44926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49">
        <f t="shared" si="35"/>
        <v>44926</v>
      </c>
      <c r="D503" s="99" t="s">
        <v>555</v>
      </c>
      <c r="E503" s="481">
        <v>2</v>
      </c>
      <c r="F503" s="99" t="s">
        <v>554</v>
      </c>
      <c r="H503" s="99">
        <f>'Справка 6'!E24</f>
        <v>2223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49">
        <f t="shared" si="35"/>
        <v>44926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49">
        <f t="shared" si="35"/>
        <v>44926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49">
        <f t="shared" si="35"/>
        <v>44926</v>
      </c>
      <c r="D506" s="99" t="s">
        <v>560</v>
      </c>
      <c r="E506" s="481">
        <v>2</v>
      </c>
      <c r="F506" s="99" t="s">
        <v>838</v>
      </c>
      <c r="H506" s="99">
        <f>'Справка 6'!E27</f>
        <v>2223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49">
        <f t="shared" si="35"/>
        <v>44926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49">
        <f t="shared" si="35"/>
        <v>44926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49">
        <f t="shared" si="35"/>
        <v>44926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49">
        <f t="shared" si="35"/>
        <v>44926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49">
        <f t="shared" si="35"/>
        <v>44926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49">
        <f t="shared" si="35"/>
        <v>44926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49">
        <f t="shared" si="35"/>
        <v>44926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49">
        <f t="shared" si="35"/>
        <v>44926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49">
        <f t="shared" si="35"/>
        <v>44926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49">
        <f t="shared" si="35"/>
        <v>44926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49">
        <f t="shared" si="35"/>
        <v>44926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49">
        <f t="shared" si="35"/>
        <v>44926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49">
        <f t="shared" si="35"/>
        <v>44926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49">
        <f t="shared" si="35"/>
        <v>44926</v>
      </c>
      <c r="D520" s="99" t="s">
        <v>583</v>
      </c>
      <c r="E520" s="481">
        <v>2</v>
      </c>
      <c r="F520" s="99" t="s">
        <v>582</v>
      </c>
      <c r="H520" s="99">
        <f>'Справка 6'!E42</f>
        <v>35308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49">
        <f t="shared" si="35"/>
        <v>44926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49">
        <f t="shared" si="35"/>
        <v>44926</v>
      </c>
      <c r="D522" s="99" t="s">
        <v>526</v>
      </c>
      <c r="E522" s="481">
        <v>3</v>
      </c>
      <c r="F522" s="99" t="s">
        <v>525</v>
      </c>
      <c r="H522" s="99">
        <f>'Справка 6'!F12</f>
        <v>3631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49">
        <f t="shared" si="35"/>
        <v>44926</v>
      </c>
      <c r="D523" s="99" t="s">
        <v>529</v>
      </c>
      <c r="E523" s="481">
        <v>3</v>
      </c>
      <c r="F523" s="99" t="s">
        <v>528</v>
      </c>
      <c r="H523" s="99">
        <f>'Справка 6'!F13</f>
        <v>235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49">
        <f t="shared" si="35"/>
        <v>44926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49">
        <f aca="true" t="shared" si="38" ref="C525:C588">endDate</f>
        <v>44926</v>
      </c>
      <c r="D525" s="99" t="s">
        <v>535</v>
      </c>
      <c r="E525" s="481">
        <v>3</v>
      </c>
      <c r="F525" s="99" t="s">
        <v>534</v>
      </c>
      <c r="H525" s="99">
        <f>'Справка 6'!F15</f>
        <v>1579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49">
        <f t="shared" si="38"/>
        <v>44926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49">
        <f t="shared" si="38"/>
        <v>44926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49">
        <f t="shared" si="38"/>
        <v>44926</v>
      </c>
      <c r="D528" s="99" t="s">
        <v>543</v>
      </c>
      <c r="E528" s="481">
        <v>3</v>
      </c>
      <c r="F528" s="99" t="s">
        <v>542</v>
      </c>
      <c r="H528" s="99">
        <f>'Справка 6'!F18</f>
        <v>3432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49">
        <f t="shared" si="38"/>
        <v>44926</v>
      </c>
      <c r="D529" s="99" t="s">
        <v>545</v>
      </c>
      <c r="E529" s="481">
        <v>3</v>
      </c>
      <c r="F529" s="99" t="s">
        <v>804</v>
      </c>
      <c r="H529" s="99">
        <f>'Справка 6'!F19</f>
        <v>8877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49">
        <f t="shared" si="38"/>
        <v>44926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49">
        <f t="shared" si="38"/>
        <v>44926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49">
        <f t="shared" si="38"/>
        <v>44926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49">
        <f t="shared" si="38"/>
        <v>44926</v>
      </c>
      <c r="D533" s="99" t="s">
        <v>555</v>
      </c>
      <c r="E533" s="481">
        <v>3</v>
      </c>
      <c r="F533" s="99" t="s">
        <v>554</v>
      </c>
      <c r="H533" s="99">
        <f>'Справка 6'!F24</f>
        <v>124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49">
        <f t="shared" si="38"/>
        <v>44926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49">
        <f t="shared" si="38"/>
        <v>44926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49">
        <f t="shared" si="38"/>
        <v>44926</v>
      </c>
      <c r="D536" s="99" t="s">
        <v>560</v>
      </c>
      <c r="E536" s="481">
        <v>3</v>
      </c>
      <c r="F536" s="99" t="s">
        <v>838</v>
      </c>
      <c r="H536" s="99">
        <f>'Справка 6'!F27</f>
        <v>124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49">
        <f t="shared" si="38"/>
        <v>44926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49">
        <f t="shared" si="38"/>
        <v>44926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49">
        <f t="shared" si="38"/>
        <v>44926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49">
        <f t="shared" si="38"/>
        <v>44926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49">
        <f t="shared" si="38"/>
        <v>44926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49">
        <f t="shared" si="38"/>
        <v>44926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49">
        <f t="shared" si="38"/>
        <v>44926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49">
        <f t="shared" si="38"/>
        <v>44926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49">
        <f t="shared" si="38"/>
        <v>44926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49">
        <f t="shared" si="38"/>
        <v>44926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49">
        <f t="shared" si="38"/>
        <v>44926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49">
        <f t="shared" si="38"/>
        <v>44926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49">
        <f t="shared" si="38"/>
        <v>44926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49">
        <f t="shared" si="38"/>
        <v>44926</v>
      </c>
      <c r="D550" s="99" t="s">
        <v>583</v>
      </c>
      <c r="E550" s="481">
        <v>3</v>
      </c>
      <c r="F550" s="99" t="s">
        <v>582</v>
      </c>
      <c r="H550" s="99">
        <f>'Справка 6'!F42</f>
        <v>9001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49">
        <f t="shared" si="38"/>
        <v>44926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49">
        <f t="shared" si="38"/>
        <v>44926</v>
      </c>
      <c r="D552" s="99" t="s">
        <v>526</v>
      </c>
      <c r="E552" s="481">
        <v>4</v>
      </c>
      <c r="F552" s="99" t="s">
        <v>525</v>
      </c>
      <c r="H552" s="99">
        <f>'Справка 6'!G12</f>
        <v>105664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49">
        <f t="shared" si="38"/>
        <v>44926</v>
      </c>
      <c r="D553" s="99" t="s">
        <v>529</v>
      </c>
      <c r="E553" s="481">
        <v>4</v>
      </c>
      <c r="F553" s="99" t="s">
        <v>528</v>
      </c>
      <c r="H553" s="99">
        <f>'Справка 6'!G13</f>
        <v>23792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49">
        <f t="shared" si="38"/>
        <v>44926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49">
        <f t="shared" si="38"/>
        <v>44926</v>
      </c>
      <c r="D555" s="99" t="s">
        <v>535</v>
      </c>
      <c r="E555" s="481">
        <v>4</v>
      </c>
      <c r="F555" s="99" t="s">
        <v>534</v>
      </c>
      <c r="H555" s="99">
        <f>'Справка 6'!G15</f>
        <v>65896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49">
        <f t="shared" si="38"/>
        <v>44926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49">
        <f t="shared" si="38"/>
        <v>44926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49">
        <f t="shared" si="38"/>
        <v>44926</v>
      </c>
      <c r="D558" s="99" t="s">
        <v>543</v>
      </c>
      <c r="E558" s="481">
        <v>4</v>
      </c>
      <c r="F558" s="99" t="s">
        <v>542</v>
      </c>
      <c r="H558" s="99">
        <f>'Справка 6'!G18</f>
        <v>28227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49">
        <f t="shared" si="38"/>
        <v>44926</v>
      </c>
      <c r="D559" s="99" t="s">
        <v>545</v>
      </c>
      <c r="E559" s="481">
        <v>4</v>
      </c>
      <c r="F559" s="99" t="s">
        <v>804</v>
      </c>
      <c r="H559" s="99">
        <f>'Справка 6'!G19</f>
        <v>223579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49">
        <f t="shared" si="38"/>
        <v>44926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49">
        <f t="shared" si="38"/>
        <v>44926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49">
        <f t="shared" si="38"/>
        <v>44926</v>
      </c>
      <c r="D562" s="99" t="s">
        <v>553</v>
      </c>
      <c r="E562" s="481">
        <v>4</v>
      </c>
      <c r="F562" s="99" t="s">
        <v>552</v>
      </c>
      <c r="H562" s="99">
        <f>'Справка 6'!G23</f>
        <v>19159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49">
        <f t="shared" si="38"/>
        <v>44926</v>
      </c>
      <c r="D563" s="99" t="s">
        <v>555</v>
      </c>
      <c r="E563" s="481">
        <v>4</v>
      </c>
      <c r="F563" s="99" t="s">
        <v>554</v>
      </c>
      <c r="H563" s="99">
        <f>'Справка 6'!G24</f>
        <v>18818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49">
        <f t="shared" si="38"/>
        <v>44926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49">
        <f t="shared" si="38"/>
        <v>44926</v>
      </c>
      <c r="D565" s="99" t="s">
        <v>558</v>
      </c>
      <c r="E565" s="481">
        <v>4</v>
      </c>
      <c r="F565" s="99" t="s">
        <v>542</v>
      </c>
      <c r="H565" s="99">
        <f>'Справка 6'!G26</f>
        <v>18399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49">
        <f t="shared" si="38"/>
        <v>44926</v>
      </c>
      <c r="D566" s="99" t="s">
        <v>560</v>
      </c>
      <c r="E566" s="481">
        <v>4</v>
      </c>
      <c r="F566" s="99" t="s">
        <v>838</v>
      </c>
      <c r="H566" s="99">
        <f>'Справка 6'!G27</f>
        <v>56376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49">
        <f t="shared" si="38"/>
        <v>44926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49">
        <f t="shared" si="38"/>
        <v>44926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49">
        <f t="shared" si="38"/>
        <v>44926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49">
        <f t="shared" si="38"/>
        <v>44926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49">
        <f t="shared" si="38"/>
        <v>44926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49">
        <f t="shared" si="38"/>
        <v>44926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49">
        <f t="shared" si="38"/>
        <v>44926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49">
        <f t="shared" si="38"/>
        <v>44926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49">
        <f t="shared" si="38"/>
        <v>44926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49">
        <f t="shared" si="38"/>
        <v>44926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49">
        <f t="shared" si="38"/>
        <v>44926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49">
        <f t="shared" si="38"/>
        <v>44926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49">
        <f t="shared" si="38"/>
        <v>44926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49">
        <f t="shared" si="38"/>
        <v>44926</v>
      </c>
      <c r="D580" s="99" t="s">
        <v>583</v>
      </c>
      <c r="E580" s="481">
        <v>4</v>
      </c>
      <c r="F580" s="99" t="s">
        <v>582</v>
      </c>
      <c r="H580" s="99">
        <f>'Справка 6'!G42</f>
        <v>279955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49">
        <f t="shared" si="38"/>
        <v>44926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49">
        <f t="shared" si="38"/>
        <v>44926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49">
        <f t="shared" si="38"/>
        <v>44926</v>
      </c>
      <c r="D583" s="99" t="s">
        <v>529</v>
      </c>
      <c r="E583" s="481">
        <v>5</v>
      </c>
      <c r="F583" s="99" t="s">
        <v>528</v>
      </c>
      <c r="H583" s="99">
        <f>'Справка 6'!H13</f>
        <v>61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49">
        <f t="shared" si="38"/>
        <v>44926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49">
        <f t="shared" si="38"/>
        <v>44926</v>
      </c>
      <c r="D585" s="99" t="s">
        <v>535</v>
      </c>
      <c r="E585" s="481">
        <v>5</v>
      </c>
      <c r="F585" s="99" t="s">
        <v>534</v>
      </c>
      <c r="H585" s="99">
        <f>'Справка 6'!H15</f>
        <v>4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49">
        <f t="shared" si="38"/>
        <v>44926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49">
        <f t="shared" si="38"/>
        <v>44926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49">
        <f t="shared" si="38"/>
        <v>44926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49">
        <f aca="true" t="shared" si="41" ref="C589:C652">endDate</f>
        <v>44926</v>
      </c>
      <c r="D589" s="99" t="s">
        <v>545</v>
      </c>
      <c r="E589" s="481">
        <v>5</v>
      </c>
      <c r="F589" s="99" t="s">
        <v>804</v>
      </c>
      <c r="H589" s="99">
        <f>'Справка 6'!H19</f>
        <v>65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49">
        <f t="shared" si="41"/>
        <v>44926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49">
        <f t="shared" si="41"/>
        <v>44926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49">
        <f t="shared" si="41"/>
        <v>44926</v>
      </c>
      <c r="D592" s="99" t="s">
        <v>553</v>
      </c>
      <c r="E592" s="481">
        <v>5</v>
      </c>
      <c r="F592" s="99" t="s">
        <v>552</v>
      </c>
      <c r="H592" s="99">
        <f>'Справка 6'!H23</f>
        <v>20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49">
        <f t="shared" si="41"/>
        <v>44926</v>
      </c>
      <c r="D593" s="99" t="s">
        <v>555</v>
      </c>
      <c r="E593" s="481">
        <v>5</v>
      </c>
      <c r="F593" s="99" t="s">
        <v>554</v>
      </c>
      <c r="H593" s="99">
        <f>'Справка 6'!H24</f>
        <v>41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49">
        <f t="shared" si="41"/>
        <v>44926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49">
        <f t="shared" si="41"/>
        <v>44926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49">
        <f t="shared" si="41"/>
        <v>44926</v>
      </c>
      <c r="D596" s="99" t="s">
        <v>560</v>
      </c>
      <c r="E596" s="481">
        <v>5</v>
      </c>
      <c r="F596" s="99" t="s">
        <v>838</v>
      </c>
      <c r="H596" s="99">
        <f>'Справка 6'!H27</f>
        <v>61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49">
        <f t="shared" si="41"/>
        <v>44926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49">
        <f t="shared" si="41"/>
        <v>44926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49">
        <f t="shared" si="41"/>
        <v>44926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49">
        <f t="shared" si="41"/>
        <v>44926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49">
        <f t="shared" si="41"/>
        <v>44926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49">
        <f t="shared" si="41"/>
        <v>44926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49">
        <f t="shared" si="41"/>
        <v>44926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49">
        <f t="shared" si="41"/>
        <v>44926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49">
        <f t="shared" si="41"/>
        <v>44926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49">
        <f t="shared" si="41"/>
        <v>44926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49">
        <f t="shared" si="41"/>
        <v>44926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49">
        <f t="shared" si="41"/>
        <v>44926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49">
        <f t="shared" si="41"/>
        <v>44926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49">
        <f t="shared" si="41"/>
        <v>44926</v>
      </c>
      <c r="D610" s="99" t="s">
        <v>583</v>
      </c>
      <c r="E610" s="481">
        <v>5</v>
      </c>
      <c r="F610" s="99" t="s">
        <v>582</v>
      </c>
      <c r="H610" s="99">
        <f>'Справка 6'!H42</f>
        <v>126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49">
        <f t="shared" si="41"/>
        <v>44926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49">
        <f t="shared" si="41"/>
        <v>44926</v>
      </c>
      <c r="D612" s="99" t="s">
        <v>526</v>
      </c>
      <c r="E612" s="481">
        <v>6</v>
      </c>
      <c r="F612" s="99" t="s">
        <v>525</v>
      </c>
      <c r="H612" s="99">
        <f>'Справка 6'!I12</f>
        <v>369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49">
        <f t="shared" si="41"/>
        <v>44926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49">
        <f t="shared" si="41"/>
        <v>44926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49">
        <f t="shared" si="41"/>
        <v>44926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49">
        <f t="shared" si="41"/>
        <v>44926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49">
        <f t="shared" si="41"/>
        <v>44926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49">
        <f t="shared" si="41"/>
        <v>44926</v>
      </c>
      <c r="D618" s="99" t="s">
        <v>543</v>
      </c>
      <c r="E618" s="481">
        <v>6</v>
      </c>
      <c r="F618" s="99" t="s">
        <v>542</v>
      </c>
      <c r="H618" s="99">
        <f>'Справка 6'!I18</f>
        <v>70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49">
        <f t="shared" si="41"/>
        <v>44926</v>
      </c>
      <c r="D619" s="99" t="s">
        <v>545</v>
      </c>
      <c r="E619" s="481">
        <v>6</v>
      </c>
      <c r="F619" s="99" t="s">
        <v>804</v>
      </c>
      <c r="H619" s="99">
        <f>'Справка 6'!I19</f>
        <v>439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49">
        <f t="shared" si="41"/>
        <v>44926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49">
        <f t="shared" si="41"/>
        <v>44926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49">
        <f t="shared" si="41"/>
        <v>44926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49">
        <f t="shared" si="41"/>
        <v>44926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49">
        <f t="shared" si="41"/>
        <v>44926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49">
        <f t="shared" si="41"/>
        <v>44926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49">
        <f t="shared" si="41"/>
        <v>44926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49">
        <f t="shared" si="41"/>
        <v>44926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49">
        <f t="shared" si="41"/>
        <v>44926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49">
        <f t="shared" si="41"/>
        <v>44926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49">
        <f t="shared" si="41"/>
        <v>44926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49">
        <f t="shared" si="41"/>
        <v>44926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49">
        <f t="shared" si="41"/>
        <v>44926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49">
        <f t="shared" si="41"/>
        <v>44926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49">
        <f t="shared" si="41"/>
        <v>44926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49">
        <f t="shared" si="41"/>
        <v>44926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49">
        <f t="shared" si="41"/>
        <v>44926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49">
        <f t="shared" si="41"/>
        <v>44926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49">
        <f t="shared" si="41"/>
        <v>44926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49">
        <f t="shared" si="41"/>
        <v>44926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49">
        <f t="shared" si="41"/>
        <v>44926</v>
      </c>
      <c r="D640" s="99" t="s">
        <v>583</v>
      </c>
      <c r="E640" s="481">
        <v>6</v>
      </c>
      <c r="F640" s="99" t="s">
        <v>582</v>
      </c>
      <c r="H640" s="99">
        <f>'Справка 6'!I42</f>
        <v>439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49">
        <f t="shared" si="41"/>
        <v>44926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49">
        <f t="shared" si="41"/>
        <v>44926</v>
      </c>
      <c r="D642" s="99" t="s">
        <v>526</v>
      </c>
      <c r="E642" s="481">
        <v>7</v>
      </c>
      <c r="F642" s="99" t="s">
        <v>525</v>
      </c>
      <c r="H642" s="99">
        <f>'Справка 6'!J12</f>
        <v>105295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49">
        <f t="shared" si="41"/>
        <v>44926</v>
      </c>
      <c r="D643" s="99" t="s">
        <v>529</v>
      </c>
      <c r="E643" s="481">
        <v>7</v>
      </c>
      <c r="F643" s="99" t="s">
        <v>528</v>
      </c>
      <c r="H643" s="99">
        <f>'Справка 6'!J13</f>
        <v>23853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49">
        <f t="shared" si="41"/>
        <v>44926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49">
        <f t="shared" si="41"/>
        <v>44926</v>
      </c>
      <c r="D645" s="99" t="s">
        <v>535</v>
      </c>
      <c r="E645" s="481">
        <v>7</v>
      </c>
      <c r="F645" s="99" t="s">
        <v>534</v>
      </c>
      <c r="H645" s="99">
        <f>'Справка 6'!J15</f>
        <v>65900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49">
        <f t="shared" si="41"/>
        <v>44926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49">
        <f t="shared" si="41"/>
        <v>44926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49">
        <f t="shared" si="41"/>
        <v>44926</v>
      </c>
      <c r="D648" s="99" t="s">
        <v>543</v>
      </c>
      <c r="E648" s="481">
        <v>7</v>
      </c>
      <c r="F648" s="99" t="s">
        <v>542</v>
      </c>
      <c r="H648" s="99">
        <f>'Справка 6'!J18</f>
        <v>28157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49">
        <f t="shared" si="41"/>
        <v>44926</v>
      </c>
      <c r="D649" s="99" t="s">
        <v>545</v>
      </c>
      <c r="E649" s="481">
        <v>7</v>
      </c>
      <c r="F649" s="99" t="s">
        <v>804</v>
      </c>
      <c r="H649" s="99">
        <f>'Справка 6'!J19</f>
        <v>223205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49">
        <f t="shared" si="41"/>
        <v>44926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49">
        <f t="shared" si="41"/>
        <v>44926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49">
        <f t="shared" si="41"/>
        <v>44926</v>
      </c>
      <c r="D652" s="99" t="s">
        <v>553</v>
      </c>
      <c r="E652" s="481">
        <v>7</v>
      </c>
      <c r="F652" s="99" t="s">
        <v>552</v>
      </c>
      <c r="H652" s="99">
        <f>'Справка 6'!J23</f>
        <v>19179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49">
        <f aca="true" t="shared" si="44" ref="C653:C716">endDate</f>
        <v>44926</v>
      </c>
      <c r="D653" s="99" t="s">
        <v>555</v>
      </c>
      <c r="E653" s="481">
        <v>7</v>
      </c>
      <c r="F653" s="99" t="s">
        <v>554</v>
      </c>
      <c r="H653" s="99">
        <f>'Справка 6'!J24</f>
        <v>18859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49">
        <f t="shared" si="44"/>
        <v>44926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49">
        <f t="shared" si="44"/>
        <v>44926</v>
      </c>
      <c r="D655" s="99" t="s">
        <v>558</v>
      </c>
      <c r="E655" s="481">
        <v>7</v>
      </c>
      <c r="F655" s="99" t="s">
        <v>542</v>
      </c>
      <c r="H655" s="99">
        <f>'Справка 6'!J26</f>
        <v>18399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49">
        <f t="shared" si="44"/>
        <v>44926</v>
      </c>
      <c r="D656" s="99" t="s">
        <v>560</v>
      </c>
      <c r="E656" s="481">
        <v>7</v>
      </c>
      <c r="F656" s="99" t="s">
        <v>838</v>
      </c>
      <c r="H656" s="99">
        <f>'Справка 6'!J27</f>
        <v>56437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49">
        <f t="shared" si="44"/>
        <v>44926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49">
        <f t="shared" si="44"/>
        <v>44926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49">
        <f t="shared" si="44"/>
        <v>44926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49">
        <f t="shared" si="44"/>
        <v>44926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49">
        <f t="shared" si="44"/>
        <v>44926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49">
        <f t="shared" si="44"/>
        <v>44926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49">
        <f t="shared" si="44"/>
        <v>44926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49">
        <f t="shared" si="44"/>
        <v>44926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49">
        <f t="shared" si="44"/>
        <v>44926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49">
        <f t="shared" si="44"/>
        <v>44926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49">
        <f t="shared" si="44"/>
        <v>44926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49">
        <f t="shared" si="44"/>
        <v>44926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49">
        <f t="shared" si="44"/>
        <v>44926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49">
        <f t="shared" si="44"/>
        <v>44926</v>
      </c>
      <c r="D670" s="99" t="s">
        <v>583</v>
      </c>
      <c r="E670" s="481">
        <v>7</v>
      </c>
      <c r="F670" s="99" t="s">
        <v>582</v>
      </c>
      <c r="H670" s="99">
        <f>'Справка 6'!J42</f>
        <v>279642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49">
        <f t="shared" si="44"/>
        <v>44926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49">
        <f t="shared" si="44"/>
        <v>44926</v>
      </c>
      <c r="D672" s="99" t="s">
        <v>526</v>
      </c>
      <c r="E672" s="481">
        <v>8</v>
      </c>
      <c r="F672" s="99" t="s">
        <v>525</v>
      </c>
      <c r="H672" s="99">
        <f>'Справка 6'!K12</f>
        <v>31152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49">
        <f t="shared" si="44"/>
        <v>44926</v>
      </c>
      <c r="D673" s="99" t="s">
        <v>529</v>
      </c>
      <c r="E673" s="481">
        <v>8</v>
      </c>
      <c r="F673" s="99" t="s">
        <v>528</v>
      </c>
      <c r="H673" s="99">
        <f>'Справка 6'!K13</f>
        <v>8392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49">
        <f t="shared" si="44"/>
        <v>44926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49">
        <f t="shared" si="44"/>
        <v>44926</v>
      </c>
      <c r="D675" s="99" t="s">
        <v>535</v>
      </c>
      <c r="E675" s="481">
        <v>8</v>
      </c>
      <c r="F675" s="99" t="s">
        <v>534</v>
      </c>
      <c r="H675" s="99">
        <f>'Справка 6'!K15</f>
        <v>29825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49">
        <f t="shared" si="44"/>
        <v>44926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49">
        <f t="shared" si="44"/>
        <v>44926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49">
        <f t="shared" si="44"/>
        <v>44926</v>
      </c>
      <c r="D678" s="99" t="s">
        <v>543</v>
      </c>
      <c r="E678" s="481">
        <v>8</v>
      </c>
      <c r="F678" s="99" t="s">
        <v>542</v>
      </c>
      <c r="H678" s="99">
        <f>'Справка 6'!K18</f>
        <v>13948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49">
        <f t="shared" si="44"/>
        <v>44926</v>
      </c>
      <c r="D679" s="99" t="s">
        <v>545</v>
      </c>
      <c r="E679" s="481">
        <v>8</v>
      </c>
      <c r="F679" s="99" t="s">
        <v>804</v>
      </c>
      <c r="H679" s="99">
        <f>'Справка 6'!K19</f>
        <v>83317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49">
        <f t="shared" si="44"/>
        <v>44926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49">
        <f t="shared" si="44"/>
        <v>44926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49">
        <f t="shared" si="44"/>
        <v>44926</v>
      </c>
      <c r="D682" s="99" t="s">
        <v>553</v>
      </c>
      <c r="E682" s="481">
        <v>8</v>
      </c>
      <c r="F682" s="99" t="s">
        <v>552</v>
      </c>
      <c r="H682" s="99">
        <f>'Справка 6'!K23</f>
        <v>8326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49">
        <f t="shared" si="44"/>
        <v>44926</v>
      </c>
      <c r="D683" s="99" t="s">
        <v>555</v>
      </c>
      <c r="E683" s="481">
        <v>8</v>
      </c>
      <c r="F683" s="99" t="s">
        <v>554</v>
      </c>
      <c r="H683" s="99">
        <f>'Справка 6'!K24</f>
        <v>12068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49">
        <f t="shared" si="44"/>
        <v>44926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49">
        <f t="shared" si="44"/>
        <v>44926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49">
        <f t="shared" si="44"/>
        <v>44926</v>
      </c>
      <c r="D686" s="99" t="s">
        <v>560</v>
      </c>
      <c r="E686" s="481">
        <v>8</v>
      </c>
      <c r="F686" s="99" t="s">
        <v>838</v>
      </c>
      <c r="H686" s="99">
        <f>'Справка 6'!K27</f>
        <v>20394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49">
        <f t="shared" si="44"/>
        <v>44926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49">
        <f t="shared" si="44"/>
        <v>44926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49">
        <f t="shared" si="44"/>
        <v>44926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49">
        <f t="shared" si="44"/>
        <v>44926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49">
        <f t="shared" si="44"/>
        <v>44926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49">
        <f t="shared" si="44"/>
        <v>44926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49">
        <f t="shared" si="44"/>
        <v>44926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49">
        <f t="shared" si="44"/>
        <v>44926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49">
        <f t="shared" si="44"/>
        <v>44926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49">
        <f t="shared" si="44"/>
        <v>44926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49">
        <f t="shared" si="44"/>
        <v>44926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49">
        <f t="shared" si="44"/>
        <v>44926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49">
        <f t="shared" si="44"/>
        <v>44926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49">
        <f t="shared" si="44"/>
        <v>44926</v>
      </c>
      <c r="D700" s="99" t="s">
        <v>583</v>
      </c>
      <c r="E700" s="481">
        <v>8</v>
      </c>
      <c r="F700" s="99" t="s">
        <v>582</v>
      </c>
      <c r="H700" s="99">
        <f>'Справка 6'!K42</f>
        <v>103711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49">
        <f t="shared" si="44"/>
        <v>44926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49">
        <f t="shared" si="44"/>
        <v>44926</v>
      </c>
      <c r="D702" s="99" t="s">
        <v>526</v>
      </c>
      <c r="E702" s="481">
        <v>9</v>
      </c>
      <c r="F702" s="99" t="s">
        <v>525</v>
      </c>
      <c r="H702" s="99">
        <f>'Справка 6'!L12</f>
        <v>12290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49">
        <f t="shared" si="44"/>
        <v>44926</v>
      </c>
      <c r="D703" s="99" t="s">
        <v>529</v>
      </c>
      <c r="E703" s="481">
        <v>9</v>
      </c>
      <c r="F703" s="99" t="s">
        <v>528</v>
      </c>
      <c r="H703" s="99">
        <f>'Справка 6'!L13</f>
        <v>2665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49">
        <f t="shared" si="44"/>
        <v>44926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49">
        <f t="shared" si="44"/>
        <v>44926</v>
      </c>
      <c r="D705" s="99" t="s">
        <v>535</v>
      </c>
      <c r="E705" s="481">
        <v>9</v>
      </c>
      <c r="F705" s="99" t="s">
        <v>534</v>
      </c>
      <c r="H705" s="99">
        <f>'Справка 6'!L15</f>
        <v>9258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49">
        <f t="shared" si="44"/>
        <v>44926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49">
        <f t="shared" si="44"/>
        <v>44926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49">
        <f t="shared" si="44"/>
        <v>44926</v>
      </c>
      <c r="D708" s="99" t="s">
        <v>543</v>
      </c>
      <c r="E708" s="481">
        <v>9</v>
      </c>
      <c r="F708" s="99" t="s">
        <v>542</v>
      </c>
      <c r="H708" s="99">
        <f>'Справка 6'!L18</f>
        <v>2857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49">
        <f t="shared" si="44"/>
        <v>44926</v>
      </c>
      <c r="D709" s="99" t="s">
        <v>545</v>
      </c>
      <c r="E709" s="481">
        <v>9</v>
      </c>
      <c r="F709" s="99" t="s">
        <v>804</v>
      </c>
      <c r="H709" s="99">
        <f>'Справка 6'!L19</f>
        <v>27070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49">
        <f t="shared" si="44"/>
        <v>44926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49">
        <f t="shared" si="44"/>
        <v>44926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49">
        <f t="shared" si="44"/>
        <v>44926</v>
      </c>
      <c r="D712" s="99" t="s">
        <v>553</v>
      </c>
      <c r="E712" s="481">
        <v>9</v>
      </c>
      <c r="F712" s="99" t="s">
        <v>552</v>
      </c>
      <c r="H712" s="99">
        <f>'Справка 6'!L23</f>
        <v>2039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49">
        <f t="shared" si="44"/>
        <v>44926</v>
      </c>
      <c r="D713" s="99" t="s">
        <v>555</v>
      </c>
      <c r="E713" s="481">
        <v>9</v>
      </c>
      <c r="F713" s="99" t="s">
        <v>554</v>
      </c>
      <c r="H713" s="99">
        <f>'Справка 6'!L24</f>
        <v>2515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49">
        <f t="shared" si="44"/>
        <v>44926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49">
        <f t="shared" si="44"/>
        <v>44926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49">
        <f t="shared" si="44"/>
        <v>44926</v>
      </c>
      <c r="D716" s="99" t="s">
        <v>560</v>
      </c>
      <c r="E716" s="481">
        <v>9</v>
      </c>
      <c r="F716" s="99" t="s">
        <v>838</v>
      </c>
      <c r="H716" s="99">
        <f>'Справка 6'!L27</f>
        <v>4554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49">
        <f aca="true" t="shared" si="47" ref="C717:C780">endDate</f>
        <v>44926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49">
        <f t="shared" si="47"/>
        <v>44926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49">
        <f t="shared" si="47"/>
        <v>44926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49">
        <f t="shared" si="47"/>
        <v>44926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49">
        <f t="shared" si="47"/>
        <v>44926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49">
        <f t="shared" si="47"/>
        <v>44926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49">
        <f t="shared" si="47"/>
        <v>44926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49">
        <f t="shared" si="47"/>
        <v>44926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49">
        <f t="shared" si="47"/>
        <v>44926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49">
        <f t="shared" si="47"/>
        <v>44926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49">
        <f t="shared" si="47"/>
        <v>44926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49">
        <f t="shared" si="47"/>
        <v>44926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49">
        <f t="shared" si="47"/>
        <v>44926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49">
        <f t="shared" si="47"/>
        <v>44926</v>
      </c>
      <c r="D730" s="99" t="s">
        <v>583</v>
      </c>
      <c r="E730" s="481">
        <v>9</v>
      </c>
      <c r="F730" s="99" t="s">
        <v>582</v>
      </c>
      <c r="H730" s="99">
        <f>'Справка 6'!L42</f>
        <v>31624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49">
        <f t="shared" si="47"/>
        <v>44926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49">
        <f t="shared" si="47"/>
        <v>44926</v>
      </c>
      <c r="D732" s="99" t="s">
        <v>526</v>
      </c>
      <c r="E732" s="481">
        <v>10</v>
      </c>
      <c r="F732" s="99" t="s">
        <v>525</v>
      </c>
      <c r="H732" s="99">
        <f>'Справка 6'!M12</f>
        <v>2943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49">
        <f t="shared" si="47"/>
        <v>44926</v>
      </c>
      <c r="D733" s="99" t="s">
        <v>529</v>
      </c>
      <c r="E733" s="481">
        <v>10</v>
      </c>
      <c r="F733" s="99" t="s">
        <v>528</v>
      </c>
      <c r="H733" s="99">
        <f>'Справка 6'!M13</f>
        <v>229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49">
        <f t="shared" si="47"/>
        <v>44926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49">
        <f t="shared" si="47"/>
        <v>44926</v>
      </c>
      <c r="D735" s="99" t="s">
        <v>535</v>
      </c>
      <c r="E735" s="481">
        <v>10</v>
      </c>
      <c r="F735" s="99" t="s">
        <v>534</v>
      </c>
      <c r="H735" s="99">
        <f>'Справка 6'!M15</f>
        <v>1344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49">
        <f t="shared" si="47"/>
        <v>44926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49">
        <f t="shared" si="47"/>
        <v>44926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49">
        <f t="shared" si="47"/>
        <v>44926</v>
      </c>
      <c r="D738" s="99" t="s">
        <v>543</v>
      </c>
      <c r="E738" s="481">
        <v>10</v>
      </c>
      <c r="F738" s="99" t="s">
        <v>542</v>
      </c>
      <c r="H738" s="99">
        <f>'Справка 6'!M18</f>
        <v>1745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49">
        <f t="shared" si="47"/>
        <v>44926</v>
      </c>
      <c r="D739" s="99" t="s">
        <v>545</v>
      </c>
      <c r="E739" s="481">
        <v>10</v>
      </c>
      <c r="F739" s="99" t="s">
        <v>804</v>
      </c>
      <c r="H739" s="99">
        <f>'Справка 6'!M19</f>
        <v>6261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49">
        <f t="shared" si="47"/>
        <v>44926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49">
        <f t="shared" si="47"/>
        <v>44926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49">
        <f t="shared" si="47"/>
        <v>44926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49">
        <f t="shared" si="47"/>
        <v>44926</v>
      </c>
      <c r="D743" s="99" t="s">
        <v>555</v>
      </c>
      <c r="E743" s="481">
        <v>10</v>
      </c>
      <c r="F743" s="99" t="s">
        <v>554</v>
      </c>
      <c r="H743" s="99">
        <f>'Справка 6'!M24</f>
        <v>124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49">
        <f t="shared" si="47"/>
        <v>44926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49">
        <f t="shared" si="47"/>
        <v>44926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49">
        <f t="shared" si="47"/>
        <v>44926</v>
      </c>
      <c r="D746" s="99" t="s">
        <v>560</v>
      </c>
      <c r="E746" s="481">
        <v>10</v>
      </c>
      <c r="F746" s="99" t="s">
        <v>838</v>
      </c>
      <c r="H746" s="99">
        <f>'Справка 6'!M27</f>
        <v>124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49">
        <f t="shared" si="47"/>
        <v>44926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49">
        <f t="shared" si="47"/>
        <v>44926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49">
        <f t="shared" si="47"/>
        <v>44926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49">
        <f t="shared" si="47"/>
        <v>44926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49">
        <f t="shared" si="47"/>
        <v>44926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49">
        <f t="shared" si="47"/>
        <v>44926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49">
        <f t="shared" si="47"/>
        <v>44926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49">
        <f t="shared" si="47"/>
        <v>44926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49">
        <f t="shared" si="47"/>
        <v>44926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49">
        <f t="shared" si="47"/>
        <v>44926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49">
        <f t="shared" si="47"/>
        <v>44926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49">
        <f t="shared" si="47"/>
        <v>44926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49">
        <f t="shared" si="47"/>
        <v>44926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49">
        <f t="shared" si="47"/>
        <v>44926</v>
      </c>
      <c r="D760" s="99" t="s">
        <v>583</v>
      </c>
      <c r="E760" s="481">
        <v>10</v>
      </c>
      <c r="F760" s="99" t="s">
        <v>582</v>
      </c>
      <c r="H760" s="99">
        <f>'Справка 6'!M42</f>
        <v>6385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49">
        <f t="shared" si="47"/>
        <v>44926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49">
        <f t="shared" si="47"/>
        <v>44926</v>
      </c>
      <c r="D762" s="99" t="s">
        <v>526</v>
      </c>
      <c r="E762" s="481">
        <v>11</v>
      </c>
      <c r="F762" s="99" t="s">
        <v>525</v>
      </c>
      <c r="H762" s="99">
        <f>'Справка 6'!N12</f>
        <v>40499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49">
        <f t="shared" si="47"/>
        <v>44926</v>
      </c>
      <c r="D763" s="99" t="s">
        <v>529</v>
      </c>
      <c r="E763" s="481">
        <v>11</v>
      </c>
      <c r="F763" s="99" t="s">
        <v>528</v>
      </c>
      <c r="H763" s="99">
        <f>'Справка 6'!N13</f>
        <v>10828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49">
        <f t="shared" si="47"/>
        <v>44926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49">
        <f t="shared" si="47"/>
        <v>44926</v>
      </c>
      <c r="D765" s="99" t="s">
        <v>535</v>
      </c>
      <c r="E765" s="481">
        <v>11</v>
      </c>
      <c r="F765" s="99" t="s">
        <v>534</v>
      </c>
      <c r="H765" s="99">
        <f>'Справка 6'!N15</f>
        <v>37739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49">
        <f t="shared" si="47"/>
        <v>44926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49">
        <f t="shared" si="47"/>
        <v>44926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49">
        <f t="shared" si="47"/>
        <v>44926</v>
      </c>
      <c r="D768" s="99" t="s">
        <v>543</v>
      </c>
      <c r="E768" s="481">
        <v>11</v>
      </c>
      <c r="F768" s="99" t="s">
        <v>542</v>
      </c>
      <c r="H768" s="99">
        <f>'Справка 6'!N18</f>
        <v>15060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49">
        <f t="shared" si="47"/>
        <v>44926</v>
      </c>
      <c r="D769" s="99" t="s">
        <v>545</v>
      </c>
      <c r="E769" s="481">
        <v>11</v>
      </c>
      <c r="F769" s="99" t="s">
        <v>804</v>
      </c>
      <c r="H769" s="99">
        <f>'Справка 6'!N19</f>
        <v>104126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49">
        <f t="shared" si="47"/>
        <v>44926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49">
        <f t="shared" si="47"/>
        <v>44926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49">
        <f t="shared" si="47"/>
        <v>44926</v>
      </c>
      <c r="D772" s="99" t="s">
        <v>553</v>
      </c>
      <c r="E772" s="481">
        <v>11</v>
      </c>
      <c r="F772" s="99" t="s">
        <v>552</v>
      </c>
      <c r="H772" s="99">
        <f>'Справка 6'!N23</f>
        <v>10365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49">
        <f t="shared" si="47"/>
        <v>44926</v>
      </c>
      <c r="D773" s="99" t="s">
        <v>555</v>
      </c>
      <c r="E773" s="481">
        <v>11</v>
      </c>
      <c r="F773" s="99" t="s">
        <v>554</v>
      </c>
      <c r="H773" s="99">
        <f>'Справка 6'!N24</f>
        <v>14459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49">
        <f t="shared" si="47"/>
        <v>44926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49">
        <f t="shared" si="47"/>
        <v>44926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49">
        <f t="shared" si="47"/>
        <v>44926</v>
      </c>
      <c r="D776" s="99" t="s">
        <v>560</v>
      </c>
      <c r="E776" s="481">
        <v>11</v>
      </c>
      <c r="F776" s="99" t="s">
        <v>838</v>
      </c>
      <c r="H776" s="99">
        <f>'Справка 6'!N27</f>
        <v>24824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49">
        <f t="shared" si="47"/>
        <v>44926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49">
        <f t="shared" si="47"/>
        <v>44926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49">
        <f t="shared" si="47"/>
        <v>44926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49">
        <f t="shared" si="47"/>
        <v>44926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49">
        <f aca="true" t="shared" si="50" ref="C781:C844">endDate</f>
        <v>44926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49">
        <f t="shared" si="50"/>
        <v>44926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49">
        <f t="shared" si="50"/>
        <v>44926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49">
        <f t="shared" si="50"/>
        <v>44926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49">
        <f t="shared" si="50"/>
        <v>44926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49">
        <f t="shared" si="50"/>
        <v>44926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49">
        <f t="shared" si="50"/>
        <v>44926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49">
        <f t="shared" si="50"/>
        <v>44926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49">
        <f t="shared" si="50"/>
        <v>44926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49">
        <f t="shared" si="50"/>
        <v>44926</v>
      </c>
      <c r="D790" s="99" t="s">
        <v>583</v>
      </c>
      <c r="E790" s="481">
        <v>11</v>
      </c>
      <c r="F790" s="99" t="s">
        <v>582</v>
      </c>
      <c r="H790" s="99">
        <f>'Справка 6'!N42</f>
        <v>128950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49">
        <f t="shared" si="50"/>
        <v>44926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49">
        <f t="shared" si="50"/>
        <v>44926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49">
        <f t="shared" si="50"/>
        <v>44926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49">
        <f t="shared" si="50"/>
        <v>44926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49">
        <f t="shared" si="50"/>
        <v>44926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49">
        <f t="shared" si="50"/>
        <v>44926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49">
        <f t="shared" si="50"/>
        <v>44926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49">
        <f t="shared" si="50"/>
        <v>44926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49">
        <f t="shared" si="50"/>
        <v>44926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49">
        <f t="shared" si="50"/>
        <v>44926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49">
        <f t="shared" si="50"/>
        <v>44926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49">
        <f t="shared" si="50"/>
        <v>44926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49">
        <f t="shared" si="50"/>
        <v>44926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49">
        <f t="shared" si="50"/>
        <v>44926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49">
        <f t="shared" si="50"/>
        <v>44926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49">
        <f t="shared" si="50"/>
        <v>44926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49">
        <f t="shared" si="50"/>
        <v>44926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49">
        <f t="shared" si="50"/>
        <v>44926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49">
        <f t="shared" si="50"/>
        <v>44926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49">
        <f t="shared" si="50"/>
        <v>44926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49">
        <f t="shared" si="50"/>
        <v>44926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49">
        <f t="shared" si="50"/>
        <v>44926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49">
        <f t="shared" si="50"/>
        <v>44926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49">
        <f t="shared" si="50"/>
        <v>44926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49">
        <f t="shared" si="50"/>
        <v>44926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49">
        <f t="shared" si="50"/>
        <v>44926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49">
        <f t="shared" si="50"/>
        <v>44926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49">
        <f t="shared" si="50"/>
        <v>44926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49">
        <f t="shared" si="50"/>
        <v>44926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49">
        <f t="shared" si="50"/>
        <v>44926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49">
        <f t="shared" si="50"/>
        <v>44926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49">
        <f t="shared" si="50"/>
        <v>44926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49">
        <f t="shared" si="50"/>
        <v>44926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49">
        <f t="shared" si="50"/>
        <v>44926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49">
        <f t="shared" si="50"/>
        <v>44926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49">
        <f t="shared" si="50"/>
        <v>44926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49">
        <f t="shared" si="50"/>
        <v>44926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49">
        <f t="shared" si="50"/>
        <v>44926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49">
        <f t="shared" si="50"/>
        <v>44926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49">
        <f t="shared" si="50"/>
        <v>44926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49">
        <f t="shared" si="50"/>
        <v>44926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49">
        <f t="shared" si="50"/>
        <v>44926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49">
        <f t="shared" si="50"/>
        <v>44926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49">
        <f t="shared" si="50"/>
        <v>44926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49">
        <f t="shared" si="50"/>
        <v>44926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49">
        <f t="shared" si="50"/>
        <v>44926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49">
        <f t="shared" si="50"/>
        <v>44926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49">
        <f t="shared" si="50"/>
        <v>44926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49">
        <f t="shared" si="50"/>
        <v>44926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49">
        <f t="shared" si="50"/>
        <v>44926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49">
        <f t="shared" si="50"/>
        <v>44926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49">
        <f t="shared" si="50"/>
        <v>44926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49">
        <f t="shared" si="50"/>
        <v>44926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49">
        <f t="shared" si="50"/>
        <v>44926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49">
        <f aca="true" t="shared" si="53" ref="C845:C910">endDate</f>
        <v>44926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49">
        <f t="shared" si="53"/>
        <v>44926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49">
        <f t="shared" si="53"/>
        <v>44926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49">
        <f t="shared" si="53"/>
        <v>44926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49">
        <f t="shared" si="53"/>
        <v>44926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49">
        <f t="shared" si="53"/>
        <v>44926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49">
        <f t="shared" si="53"/>
        <v>44926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49">
        <f t="shared" si="53"/>
        <v>44926</v>
      </c>
      <c r="D852" s="99" t="s">
        <v>526</v>
      </c>
      <c r="E852" s="481">
        <v>14</v>
      </c>
      <c r="F852" s="99" t="s">
        <v>525</v>
      </c>
      <c r="H852" s="99">
        <f>'Справка 6'!Q12</f>
        <v>40499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49">
        <f t="shared" si="53"/>
        <v>44926</v>
      </c>
      <c r="D853" s="99" t="s">
        <v>529</v>
      </c>
      <c r="E853" s="481">
        <v>14</v>
      </c>
      <c r="F853" s="99" t="s">
        <v>528</v>
      </c>
      <c r="H853" s="99">
        <f>'Справка 6'!Q13</f>
        <v>10828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49">
        <f t="shared" si="53"/>
        <v>44926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49">
        <f t="shared" si="53"/>
        <v>44926</v>
      </c>
      <c r="D855" s="99" t="s">
        <v>535</v>
      </c>
      <c r="E855" s="481">
        <v>14</v>
      </c>
      <c r="F855" s="99" t="s">
        <v>534</v>
      </c>
      <c r="H855" s="99">
        <f>'Справка 6'!Q15</f>
        <v>37739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49">
        <f t="shared" si="53"/>
        <v>44926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49">
        <f t="shared" si="53"/>
        <v>44926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49">
        <f t="shared" si="53"/>
        <v>44926</v>
      </c>
      <c r="D858" s="99" t="s">
        <v>543</v>
      </c>
      <c r="E858" s="481">
        <v>14</v>
      </c>
      <c r="F858" s="99" t="s">
        <v>542</v>
      </c>
      <c r="H858" s="99">
        <f>'Справка 6'!Q18</f>
        <v>15060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49">
        <f t="shared" si="53"/>
        <v>44926</v>
      </c>
      <c r="D859" s="99" t="s">
        <v>545</v>
      </c>
      <c r="E859" s="481">
        <v>14</v>
      </c>
      <c r="F859" s="99" t="s">
        <v>804</v>
      </c>
      <c r="H859" s="99">
        <f>'Справка 6'!Q19</f>
        <v>104126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49">
        <f t="shared" si="53"/>
        <v>44926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49">
        <f t="shared" si="53"/>
        <v>44926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49">
        <f t="shared" si="53"/>
        <v>44926</v>
      </c>
      <c r="D862" s="99" t="s">
        <v>553</v>
      </c>
      <c r="E862" s="481">
        <v>14</v>
      </c>
      <c r="F862" s="99" t="s">
        <v>552</v>
      </c>
      <c r="H862" s="99">
        <f>'Справка 6'!Q23</f>
        <v>10365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49">
        <f t="shared" si="53"/>
        <v>44926</v>
      </c>
      <c r="D863" s="99" t="s">
        <v>555</v>
      </c>
      <c r="E863" s="481">
        <v>14</v>
      </c>
      <c r="F863" s="99" t="s">
        <v>554</v>
      </c>
      <c r="H863" s="99">
        <f>'Справка 6'!Q24</f>
        <v>14459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49">
        <f t="shared" si="53"/>
        <v>44926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49">
        <f t="shared" si="53"/>
        <v>44926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49">
        <f t="shared" si="53"/>
        <v>44926</v>
      </c>
      <c r="D866" s="99" t="s">
        <v>560</v>
      </c>
      <c r="E866" s="481">
        <v>14</v>
      </c>
      <c r="F866" s="99" t="s">
        <v>838</v>
      </c>
      <c r="H866" s="99">
        <f>'Справка 6'!Q27</f>
        <v>24824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49">
        <f t="shared" si="53"/>
        <v>44926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49">
        <f t="shared" si="53"/>
        <v>44926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49">
        <f t="shared" si="53"/>
        <v>44926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49">
        <f t="shared" si="53"/>
        <v>44926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49">
        <f t="shared" si="53"/>
        <v>44926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49">
        <f t="shared" si="53"/>
        <v>44926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49">
        <f t="shared" si="53"/>
        <v>44926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49">
        <f t="shared" si="53"/>
        <v>44926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49">
        <f t="shared" si="53"/>
        <v>44926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49">
        <f t="shared" si="53"/>
        <v>44926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49">
        <f t="shared" si="53"/>
        <v>44926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49">
        <f t="shared" si="53"/>
        <v>44926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49">
        <f t="shared" si="53"/>
        <v>44926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49">
        <f t="shared" si="53"/>
        <v>44926</v>
      </c>
      <c r="D880" s="99" t="s">
        <v>583</v>
      </c>
      <c r="E880" s="481">
        <v>14</v>
      </c>
      <c r="F880" s="99" t="s">
        <v>582</v>
      </c>
      <c r="H880" s="99">
        <f>'Справка 6'!Q42</f>
        <v>128950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49">
        <f t="shared" si="53"/>
        <v>44926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49">
        <f t="shared" si="53"/>
        <v>44926</v>
      </c>
      <c r="D882" s="99" t="s">
        <v>526</v>
      </c>
      <c r="E882" s="481">
        <v>15</v>
      </c>
      <c r="F882" s="99" t="s">
        <v>525</v>
      </c>
      <c r="H882" s="99">
        <f>'Справка 6'!R12</f>
        <v>64796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49">
        <f t="shared" si="53"/>
        <v>44926</v>
      </c>
      <c r="D883" s="99" t="s">
        <v>529</v>
      </c>
      <c r="E883" s="481">
        <v>15</v>
      </c>
      <c r="F883" s="99" t="s">
        <v>528</v>
      </c>
      <c r="H883" s="99">
        <f>'Справка 6'!R13</f>
        <v>13025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49">
        <f t="shared" si="53"/>
        <v>44926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49">
        <f t="shared" si="53"/>
        <v>44926</v>
      </c>
      <c r="D885" s="99" t="s">
        <v>535</v>
      </c>
      <c r="E885" s="481">
        <v>15</v>
      </c>
      <c r="F885" s="99" t="s">
        <v>534</v>
      </c>
      <c r="H885" s="99">
        <f>'Справка 6'!R15</f>
        <v>28161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49">
        <f t="shared" si="53"/>
        <v>44926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49">
        <f t="shared" si="53"/>
        <v>44926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49">
        <f t="shared" si="53"/>
        <v>44926</v>
      </c>
      <c r="D888" s="99" t="s">
        <v>543</v>
      </c>
      <c r="E888" s="481">
        <v>15</v>
      </c>
      <c r="F888" s="99" t="s">
        <v>542</v>
      </c>
      <c r="H888" s="99">
        <f>'Справка 6'!R18</f>
        <v>13097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49">
        <f t="shared" si="53"/>
        <v>44926</v>
      </c>
      <c r="D889" s="99" t="s">
        <v>545</v>
      </c>
      <c r="E889" s="481">
        <v>15</v>
      </c>
      <c r="F889" s="99" t="s">
        <v>804</v>
      </c>
      <c r="H889" s="99">
        <f>'Справка 6'!R19</f>
        <v>119079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49">
        <f t="shared" si="53"/>
        <v>44926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49">
        <f t="shared" si="53"/>
        <v>44926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49">
        <f t="shared" si="53"/>
        <v>44926</v>
      </c>
      <c r="D892" s="99" t="s">
        <v>553</v>
      </c>
      <c r="E892" s="481">
        <v>15</v>
      </c>
      <c r="F892" s="99" t="s">
        <v>552</v>
      </c>
      <c r="H892" s="99">
        <f>'Справка 6'!R23</f>
        <v>8814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49">
        <f t="shared" si="53"/>
        <v>44926</v>
      </c>
      <c r="D893" s="99" t="s">
        <v>555</v>
      </c>
      <c r="E893" s="481">
        <v>15</v>
      </c>
      <c r="F893" s="99" t="s">
        <v>554</v>
      </c>
      <c r="H893" s="99">
        <f>'Справка 6'!R24</f>
        <v>4400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49">
        <f t="shared" si="53"/>
        <v>44926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49">
        <f t="shared" si="53"/>
        <v>44926</v>
      </c>
      <c r="D895" s="99" t="s">
        <v>558</v>
      </c>
      <c r="E895" s="481">
        <v>15</v>
      </c>
      <c r="F895" s="99" t="s">
        <v>542</v>
      </c>
      <c r="H895" s="99">
        <f>'Справка 6'!R26</f>
        <v>18399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49">
        <f t="shared" si="53"/>
        <v>44926</v>
      </c>
      <c r="D896" s="99" t="s">
        <v>560</v>
      </c>
      <c r="E896" s="481">
        <v>15</v>
      </c>
      <c r="F896" s="99" t="s">
        <v>838</v>
      </c>
      <c r="H896" s="99">
        <f>'Справка 6'!R27</f>
        <v>31613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49">
        <f t="shared" si="53"/>
        <v>44926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49">
        <f t="shared" si="53"/>
        <v>44926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49">
        <f t="shared" si="53"/>
        <v>44926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49">
        <f t="shared" si="53"/>
        <v>44926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49">
        <f t="shared" si="53"/>
        <v>44926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49">
        <f t="shared" si="53"/>
        <v>44926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49">
        <f t="shared" si="53"/>
        <v>44926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49">
        <f t="shared" si="53"/>
        <v>44926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49">
        <f t="shared" si="53"/>
        <v>44926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49">
        <f t="shared" si="53"/>
        <v>44926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49">
        <f t="shared" si="53"/>
        <v>44926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49">
        <f t="shared" si="53"/>
        <v>44926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49">
        <f t="shared" si="53"/>
        <v>44926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49">
        <f t="shared" si="53"/>
        <v>44926</v>
      </c>
      <c r="D910" s="99" t="s">
        <v>583</v>
      </c>
      <c r="E910" s="481">
        <v>15</v>
      </c>
      <c r="F910" s="99" t="s">
        <v>582</v>
      </c>
      <c r="H910" s="99">
        <f>'Справка 6'!R42</f>
        <v>150692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49">
        <f aca="true" t="shared" si="56" ref="C912:C975">endDate</f>
        <v>44926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49">
        <f t="shared" si="56"/>
        <v>44926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257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49">
        <f t="shared" si="56"/>
        <v>44926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49">
        <f t="shared" si="56"/>
        <v>44926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257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49">
        <f t="shared" si="56"/>
        <v>44926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49">
        <f t="shared" si="56"/>
        <v>44926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304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49">
        <f t="shared" si="56"/>
        <v>44926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1655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49">
        <f t="shared" si="56"/>
        <v>44926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49">
        <f t="shared" si="56"/>
        <v>44926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1655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49">
        <f t="shared" si="56"/>
        <v>44926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2216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49">
        <f t="shared" si="56"/>
        <v>44926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780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49">
        <f t="shared" si="56"/>
        <v>44926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932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49">
        <f t="shared" si="56"/>
        <v>44926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49">
        <f t="shared" si="56"/>
        <v>44926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932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49">
        <f t="shared" si="56"/>
        <v>44926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49">
        <f t="shared" si="56"/>
        <v>44926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38459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49">
        <f t="shared" si="56"/>
        <v>44926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49">
        <f t="shared" si="56"/>
        <v>44926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49">
        <f t="shared" si="56"/>
        <v>44926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49">
        <f t="shared" si="56"/>
        <v>44926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49">
        <f t="shared" si="56"/>
        <v>44926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746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49">
        <f t="shared" si="56"/>
        <v>44926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746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49">
        <f t="shared" si="56"/>
        <v>44926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49">
        <f t="shared" si="56"/>
        <v>44926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49">
        <f t="shared" si="56"/>
        <v>44926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49">
        <f t="shared" si="56"/>
        <v>44926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2993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49">
        <f t="shared" si="56"/>
        <v>44926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49">
        <f t="shared" si="56"/>
        <v>44926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49">
        <f t="shared" si="56"/>
        <v>44926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49">
        <f t="shared" si="56"/>
        <v>44926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2993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49">
        <f t="shared" si="56"/>
        <v>44926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43130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49">
        <f t="shared" si="56"/>
        <v>44926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46126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49">
        <f t="shared" si="56"/>
        <v>44926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49">
        <f t="shared" si="56"/>
        <v>44926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49">
        <f t="shared" si="56"/>
        <v>44926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49">
        <f t="shared" si="56"/>
        <v>44926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49">
        <f t="shared" si="56"/>
        <v>44926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49">
        <f t="shared" si="56"/>
        <v>44926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49">
        <f t="shared" si="56"/>
        <v>44926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49">
        <f t="shared" si="56"/>
        <v>44926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49">
        <f t="shared" si="56"/>
        <v>44926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49">
        <f t="shared" si="56"/>
        <v>44926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49">
        <f t="shared" si="56"/>
        <v>44926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49">
        <f t="shared" si="56"/>
        <v>44926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932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49">
        <f t="shared" si="56"/>
        <v>44926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49">
        <f t="shared" si="56"/>
        <v>44926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932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49">
        <f t="shared" si="56"/>
        <v>44926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49">
        <f t="shared" si="56"/>
        <v>44926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38459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49">
        <f t="shared" si="56"/>
        <v>44926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49">
        <f t="shared" si="56"/>
        <v>44926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49">
        <f t="shared" si="56"/>
        <v>44926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49">
        <f t="shared" si="56"/>
        <v>44926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49">
        <f t="shared" si="56"/>
        <v>44926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746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49">
        <f t="shared" si="56"/>
        <v>44926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746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49">
        <f t="shared" si="56"/>
        <v>44926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49">
        <f t="shared" si="56"/>
        <v>44926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49">
        <f t="shared" si="56"/>
        <v>44926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49">
        <f t="shared" si="56"/>
        <v>44926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2993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49">
        <f t="shared" si="56"/>
        <v>44926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49">
        <f t="shared" si="56"/>
        <v>44926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49">
        <f t="shared" si="56"/>
        <v>44926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49">
        <f t="shared" si="56"/>
        <v>44926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2993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49">
        <f t="shared" si="56"/>
        <v>44926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43130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49">
        <f t="shared" si="56"/>
        <v>44926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43130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49">
        <f aca="true" t="shared" si="59" ref="C976:C1039">endDate</f>
        <v>44926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49">
        <f t="shared" si="59"/>
        <v>44926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257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49">
        <f t="shared" si="59"/>
        <v>44926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49">
        <f t="shared" si="59"/>
        <v>44926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257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49">
        <f t="shared" si="59"/>
        <v>44926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49">
        <f t="shared" si="59"/>
        <v>44926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304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49">
        <f t="shared" si="59"/>
        <v>44926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1655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49">
        <f t="shared" si="59"/>
        <v>44926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49">
        <f t="shared" si="59"/>
        <v>44926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1655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49">
        <f t="shared" si="59"/>
        <v>44926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2216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49">
        <f t="shared" si="59"/>
        <v>44926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780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49">
        <f t="shared" si="59"/>
        <v>44926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49">
        <f t="shared" si="59"/>
        <v>44926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49">
        <f t="shared" si="59"/>
        <v>44926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49">
        <f t="shared" si="59"/>
        <v>44926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49">
        <f t="shared" si="59"/>
        <v>44926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49">
        <f t="shared" si="59"/>
        <v>44926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49">
        <f t="shared" si="59"/>
        <v>44926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49">
        <f t="shared" si="59"/>
        <v>44926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49">
        <f t="shared" si="59"/>
        <v>44926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49">
        <f t="shared" si="59"/>
        <v>44926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49">
        <f t="shared" si="59"/>
        <v>44926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49">
        <f t="shared" si="59"/>
        <v>44926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49">
        <f t="shared" si="59"/>
        <v>44926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49">
        <f t="shared" si="59"/>
        <v>44926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49">
        <f t="shared" si="59"/>
        <v>44926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49">
        <f t="shared" si="59"/>
        <v>44926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49">
        <f t="shared" si="59"/>
        <v>44926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49">
        <f t="shared" si="59"/>
        <v>44926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49">
        <f t="shared" si="59"/>
        <v>44926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49">
        <f t="shared" si="59"/>
        <v>44926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49">
        <f t="shared" si="59"/>
        <v>44926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2996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49">
        <f t="shared" si="59"/>
        <v>44926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49">
        <f t="shared" si="59"/>
        <v>44926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49">
        <f t="shared" si="59"/>
        <v>44926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49">
        <f t="shared" si="59"/>
        <v>44926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49">
        <f t="shared" si="59"/>
        <v>44926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49">
        <f t="shared" si="59"/>
        <v>44926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49">
        <f t="shared" si="59"/>
        <v>44926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49">
        <f t="shared" si="59"/>
        <v>44926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49">
        <f t="shared" si="59"/>
        <v>44926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49">
        <f t="shared" si="59"/>
        <v>44926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49">
        <f t="shared" si="59"/>
        <v>44926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49">
        <f t="shared" si="59"/>
        <v>44926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49">
        <f t="shared" si="59"/>
        <v>44926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70885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49">
        <f t="shared" si="59"/>
        <v>44926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11433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49">
        <f t="shared" si="59"/>
        <v>44926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70885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49">
        <f t="shared" si="59"/>
        <v>44926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902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49">
        <f t="shared" si="59"/>
        <v>44926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354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49">
        <f t="shared" si="59"/>
        <v>44926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354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49">
        <f t="shared" si="59"/>
        <v>44926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49">
        <f t="shared" si="59"/>
        <v>44926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49">
        <f t="shared" si="59"/>
        <v>44926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49">
        <f t="shared" si="59"/>
        <v>44926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49">
        <f t="shared" si="59"/>
        <v>44926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49">
        <f t="shared" si="59"/>
        <v>44926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49">
        <f t="shared" si="59"/>
        <v>44926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49">
        <f t="shared" si="59"/>
        <v>44926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24599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49">
        <f t="shared" si="59"/>
        <v>44926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49">
        <f t="shared" si="59"/>
        <v>44926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49">
        <f t="shared" si="59"/>
        <v>44926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49">
        <f t="shared" si="59"/>
        <v>44926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24599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49">
        <f t="shared" si="59"/>
        <v>44926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44277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49">
        <f t="shared" si="59"/>
        <v>44926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49">
        <f aca="true" t="shared" si="62" ref="C1040:C1103">endDate</f>
        <v>44926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30157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49">
        <f t="shared" si="62"/>
        <v>44926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49">
        <f t="shared" si="62"/>
        <v>44926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8186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49">
        <f t="shared" si="62"/>
        <v>44926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3429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49">
        <f t="shared" si="62"/>
        <v>44926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1012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49">
        <f t="shared" si="62"/>
        <v>44926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1491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49">
        <f t="shared" si="62"/>
        <v>44926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926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49">
        <f t="shared" si="62"/>
        <v>44926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2505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49">
        <f t="shared" si="62"/>
        <v>44926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18303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49">
        <f t="shared" si="62"/>
        <v>44926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87533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49">
        <f t="shared" si="62"/>
        <v>44926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159320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49">
        <f t="shared" si="62"/>
        <v>44926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49">
        <f t="shared" si="62"/>
        <v>44926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49">
        <f t="shared" si="62"/>
        <v>44926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49">
        <f t="shared" si="62"/>
        <v>44926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49">
        <f t="shared" si="62"/>
        <v>44926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49">
        <f t="shared" si="62"/>
        <v>44926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49">
        <f t="shared" si="62"/>
        <v>44926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49">
        <f t="shared" si="62"/>
        <v>44926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49">
        <f t="shared" si="62"/>
        <v>44926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49">
        <f t="shared" si="62"/>
        <v>44926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49">
        <f t="shared" si="62"/>
        <v>44926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49">
        <f t="shared" si="62"/>
        <v>44926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49">
        <f t="shared" si="62"/>
        <v>44926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49">
        <f t="shared" si="62"/>
        <v>44926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49">
        <f t="shared" si="62"/>
        <v>44926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49">
        <f t="shared" si="62"/>
        <v>44926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49">
        <f t="shared" si="62"/>
        <v>44926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354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49">
        <f t="shared" si="62"/>
        <v>44926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354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49">
        <f t="shared" si="62"/>
        <v>44926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49">
        <f t="shared" si="62"/>
        <v>44926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49">
        <f t="shared" si="62"/>
        <v>44926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49">
        <f t="shared" si="62"/>
        <v>44926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49">
        <f t="shared" si="62"/>
        <v>44926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49">
        <f t="shared" si="62"/>
        <v>44926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49">
        <f t="shared" si="62"/>
        <v>44926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49">
        <f t="shared" si="62"/>
        <v>44926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24599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49">
        <f t="shared" si="62"/>
        <v>44926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49">
        <f t="shared" si="62"/>
        <v>44926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49">
        <f t="shared" si="62"/>
        <v>44926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49">
        <f t="shared" si="62"/>
        <v>44926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24599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49">
        <f t="shared" si="62"/>
        <v>44926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44277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49">
        <f t="shared" si="62"/>
        <v>44926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49">
        <f t="shared" si="62"/>
        <v>44926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30157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49">
        <f t="shared" si="62"/>
        <v>44926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49">
        <f t="shared" si="62"/>
        <v>44926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8186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49">
        <f t="shared" si="62"/>
        <v>44926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3429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49">
        <f t="shared" si="62"/>
        <v>44926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1012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49">
        <f t="shared" si="62"/>
        <v>44926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1491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49">
        <f t="shared" si="62"/>
        <v>44926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926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49">
        <f t="shared" si="62"/>
        <v>44926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2505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49">
        <f t="shared" si="62"/>
        <v>44926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18303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49">
        <f t="shared" si="62"/>
        <v>44926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87533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49">
        <f t="shared" si="62"/>
        <v>44926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87533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49">
        <f t="shared" si="62"/>
        <v>44926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49">
        <f t="shared" si="62"/>
        <v>44926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49">
        <f t="shared" si="62"/>
        <v>44926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49">
        <f t="shared" si="62"/>
        <v>44926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49">
        <f t="shared" si="62"/>
        <v>44926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49">
        <f t="shared" si="62"/>
        <v>44926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49">
        <f t="shared" si="62"/>
        <v>44926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49">
        <f t="shared" si="62"/>
        <v>44926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49">
        <f t="shared" si="62"/>
        <v>44926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49">
        <f t="shared" si="62"/>
        <v>44926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49">
        <f aca="true" t="shared" si="65" ref="C1104:C1167">endDate</f>
        <v>44926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49">
        <f t="shared" si="65"/>
        <v>44926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49">
        <f t="shared" si="65"/>
        <v>44926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70885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49">
        <f t="shared" si="65"/>
        <v>44926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11433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49">
        <f t="shared" si="65"/>
        <v>44926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70885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49">
        <f t="shared" si="65"/>
        <v>44926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902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49">
        <f t="shared" si="65"/>
        <v>44926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49">
        <f t="shared" si="65"/>
        <v>44926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49">
        <f t="shared" si="65"/>
        <v>44926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49">
        <f t="shared" si="65"/>
        <v>44926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49">
        <f t="shared" si="65"/>
        <v>44926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49">
        <f t="shared" si="65"/>
        <v>44926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49">
        <f t="shared" si="65"/>
        <v>44926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49">
        <f t="shared" si="65"/>
        <v>44926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49">
        <f t="shared" si="65"/>
        <v>44926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49">
        <f t="shared" si="65"/>
        <v>44926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49">
        <f t="shared" si="65"/>
        <v>44926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49">
        <f t="shared" si="65"/>
        <v>44926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49">
        <f t="shared" si="65"/>
        <v>44926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49">
        <f t="shared" si="65"/>
        <v>44926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49">
        <f t="shared" si="65"/>
        <v>44926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49">
        <f t="shared" si="65"/>
        <v>44926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49">
        <f t="shared" si="65"/>
        <v>44926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49">
        <f t="shared" si="65"/>
        <v>44926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49">
        <f t="shared" si="65"/>
        <v>44926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49">
        <f t="shared" si="65"/>
        <v>44926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49">
        <f t="shared" si="65"/>
        <v>44926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49">
        <f t="shared" si="65"/>
        <v>44926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49">
        <f t="shared" si="65"/>
        <v>44926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49">
        <f t="shared" si="65"/>
        <v>44926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49">
        <f t="shared" si="65"/>
        <v>44926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49">
        <f t="shared" si="65"/>
        <v>44926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49">
        <f t="shared" si="65"/>
        <v>44926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71787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49">
        <f t="shared" si="65"/>
        <v>44926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49">
        <f t="shared" si="65"/>
        <v>44926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49">
        <f t="shared" si="65"/>
        <v>44926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49">
        <f t="shared" si="65"/>
        <v>44926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49">
        <f t="shared" si="65"/>
        <v>44926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49">
        <f t="shared" si="65"/>
        <v>44926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49">
        <f t="shared" si="65"/>
        <v>44926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49">
        <f t="shared" si="65"/>
        <v>44926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49">
        <f t="shared" si="65"/>
        <v>44926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49">
        <f t="shared" si="65"/>
        <v>44926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49">
        <f t="shared" si="65"/>
        <v>44926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49">
        <f t="shared" si="65"/>
        <v>44926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49">
        <f t="shared" si="65"/>
        <v>44926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49">
        <f t="shared" si="65"/>
        <v>44926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49">
        <f t="shared" si="65"/>
        <v>44926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49">
        <f t="shared" si="65"/>
        <v>44926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49">
        <f t="shared" si="65"/>
        <v>44926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49">
        <f t="shared" si="65"/>
        <v>44926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49">
        <f t="shared" si="65"/>
        <v>44926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49">
        <f t="shared" si="65"/>
        <v>44926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49">
        <f t="shared" si="65"/>
        <v>44926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49">
        <f t="shared" si="65"/>
        <v>44926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49">
        <f t="shared" si="65"/>
        <v>44926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49">
        <f t="shared" si="65"/>
        <v>44926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49">
        <f t="shared" si="65"/>
        <v>44926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49">
        <f t="shared" si="65"/>
        <v>44926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49">
        <f t="shared" si="65"/>
        <v>44926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49">
        <f t="shared" si="65"/>
        <v>44926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49">
        <f t="shared" si="65"/>
        <v>44926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49">
        <f t="shared" si="65"/>
        <v>44926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49">
        <f t="shared" si="65"/>
        <v>44926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49">
        <f aca="true" t="shared" si="68" ref="C1168:C1195">endDate</f>
        <v>44926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49">
        <f t="shared" si="68"/>
        <v>44926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49">
        <f t="shared" si="68"/>
        <v>44926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49">
        <f t="shared" si="68"/>
        <v>44926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49">
        <f t="shared" si="68"/>
        <v>44926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49">
        <f t="shared" si="68"/>
        <v>44926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49">
        <f t="shared" si="68"/>
        <v>44926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49">
        <f t="shared" si="68"/>
        <v>44926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49">
        <f t="shared" si="68"/>
        <v>44926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49">
        <f t="shared" si="68"/>
        <v>44926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49">
        <f t="shared" si="68"/>
        <v>44926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49">
        <f t="shared" si="68"/>
        <v>44926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49">
        <f t="shared" si="68"/>
        <v>44926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49">
        <f t="shared" si="68"/>
        <v>44926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49">
        <f t="shared" si="68"/>
        <v>44926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49">
        <f t="shared" si="68"/>
        <v>44926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49">
        <f t="shared" si="68"/>
        <v>44926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49">
        <f t="shared" si="68"/>
        <v>44926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49">
        <f t="shared" si="68"/>
        <v>44926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49">
        <f t="shared" si="68"/>
        <v>44926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49">
        <f t="shared" si="68"/>
        <v>44926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49">
        <f t="shared" si="68"/>
        <v>44926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49">
        <f t="shared" si="68"/>
        <v>44926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49">
        <f t="shared" si="68"/>
        <v>44926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49">
        <f t="shared" si="68"/>
        <v>44926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49">
        <f t="shared" si="68"/>
        <v>44926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49">
        <f t="shared" si="68"/>
        <v>44926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49">
        <f t="shared" si="68"/>
        <v>44926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49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49">
        <f t="shared" si="71"/>
        <v>44926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49">
        <f t="shared" si="71"/>
        <v>44926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49">
        <f t="shared" si="71"/>
        <v>44926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49">
        <f t="shared" si="71"/>
        <v>44926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49">
        <f t="shared" si="71"/>
        <v>44926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49">
        <f t="shared" si="71"/>
        <v>44926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49">
        <f t="shared" si="71"/>
        <v>44926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49">
        <f t="shared" si="71"/>
        <v>44926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49">
        <f t="shared" si="71"/>
        <v>44926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49">
        <f t="shared" si="71"/>
        <v>44926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49">
        <f t="shared" si="71"/>
        <v>44926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49">
        <f t="shared" si="71"/>
        <v>44926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49">
        <f t="shared" si="71"/>
        <v>44926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49">
        <f t="shared" si="71"/>
        <v>44926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49">
        <f t="shared" si="71"/>
        <v>44926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49">
        <f t="shared" si="71"/>
        <v>44926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49">
        <f t="shared" si="71"/>
        <v>44926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49">
        <f t="shared" si="71"/>
        <v>44926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49">
        <f t="shared" si="71"/>
        <v>44926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49">
        <f t="shared" si="71"/>
        <v>44926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49">
        <f t="shared" si="71"/>
        <v>44926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49">
        <f t="shared" si="71"/>
        <v>44926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49">
        <f t="shared" si="71"/>
        <v>44926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49">
        <f t="shared" si="71"/>
        <v>44926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49">
        <f t="shared" si="71"/>
        <v>44926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49">
        <f t="shared" si="71"/>
        <v>44926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49">
        <f t="shared" si="71"/>
        <v>44926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49">
        <f t="shared" si="71"/>
        <v>44926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49">
        <f t="shared" si="71"/>
        <v>44926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49">
        <f t="shared" si="71"/>
        <v>44926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49">
        <f t="shared" si="71"/>
        <v>44926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49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49">
        <f t="shared" si="74"/>
        <v>44926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49">
        <f t="shared" si="74"/>
        <v>44926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49">
        <f t="shared" si="74"/>
        <v>44926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49">
        <f t="shared" si="74"/>
        <v>44926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49">
        <f t="shared" si="74"/>
        <v>44926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49">
        <f t="shared" si="74"/>
        <v>44926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49">
        <f t="shared" si="74"/>
        <v>44926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49">
        <f t="shared" si="74"/>
        <v>44926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49">
        <f t="shared" si="74"/>
        <v>44926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49">
        <f t="shared" si="74"/>
        <v>44926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49">
        <f t="shared" si="74"/>
        <v>44926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49">
        <f t="shared" si="74"/>
        <v>44926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49">
        <f t="shared" si="74"/>
        <v>44926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49">
        <f t="shared" si="74"/>
        <v>44926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49">
        <f t="shared" si="74"/>
        <v>44926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49">
        <f t="shared" si="74"/>
        <v>44926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49">
        <f t="shared" si="74"/>
        <v>44926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49">
        <f t="shared" si="74"/>
        <v>44926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49">
        <f t="shared" si="74"/>
        <v>44926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49">
        <f t="shared" si="74"/>
        <v>44926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49">
        <f t="shared" si="74"/>
        <v>44926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49">
        <f t="shared" si="74"/>
        <v>44926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49">
        <f t="shared" si="74"/>
        <v>44926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49">
        <f t="shared" si="74"/>
        <v>44926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49">
        <f t="shared" si="74"/>
        <v>44926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49">
        <f t="shared" si="74"/>
        <v>44926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49">
        <f t="shared" si="74"/>
        <v>44926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49">
        <f t="shared" si="74"/>
        <v>44926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49">
        <f t="shared" si="74"/>
        <v>44926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49">
        <f t="shared" si="74"/>
        <v>44926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49">
        <f t="shared" si="74"/>
        <v>44926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49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49">
        <f t="shared" si="77"/>
        <v>44926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49">
        <f t="shared" si="77"/>
        <v>44926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49">
        <f t="shared" si="77"/>
        <v>44926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49">
        <f t="shared" si="77"/>
        <v>44926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49">
        <f t="shared" si="77"/>
        <v>44926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49">
        <f t="shared" si="77"/>
        <v>44926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49">
        <f t="shared" si="77"/>
        <v>44926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49">
        <f t="shared" si="77"/>
        <v>44926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49">
        <f t="shared" si="77"/>
        <v>44926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49">
        <f t="shared" si="77"/>
        <v>44926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49">
        <f t="shared" si="77"/>
        <v>44926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49">
        <f t="shared" si="77"/>
        <v>44926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49">
        <f t="shared" si="77"/>
        <v>44926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49">
        <f t="shared" si="77"/>
        <v>44926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49">
        <f t="shared" si="77"/>
        <v>44926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49">
        <f t="shared" si="77"/>
        <v>44926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49">
        <f t="shared" si="77"/>
        <v>44926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49">
        <f t="shared" si="77"/>
        <v>44926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49">
        <f t="shared" si="77"/>
        <v>44926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49">
        <f t="shared" si="77"/>
        <v>44926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49">
        <f t="shared" si="77"/>
        <v>44926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49">
        <f t="shared" si="77"/>
        <v>44926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49">
        <f t="shared" si="77"/>
        <v>44926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49">
        <f t="shared" si="77"/>
        <v>44926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49">
        <f t="shared" si="77"/>
        <v>44926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49">
        <f t="shared" si="77"/>
        <v>44926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49">
        <f t="shared" si="77"/>
        <v>44926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49">
        <f t="shared" si="77"/>
        <v>44926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49">
        <f t="shared" si="77"/>
        <v>44926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49">
        <f t="shared" si="77"/>
        <v>44926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49">
        <f t="shared" si="77"/>
        <v>44926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49">
        <f t="shared" si="77"/>
        <v>44926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49">
        <f t="shared" si="77"/>
        <v>44926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 ht="15.75">
      <c r="A13" s="84" t="s">
        <v>27</v>
      </c>
      <c r="B13" s="86" t="s">
        <v>28</v>
      </c>
      <c r="C13" s="188">
        <v>64796</v>
      </c>
      <c r="D13" s="188">
        <v>64233</v>
      </c>
      <c r="E13" s="84" t="s">
        <v>821</v>
      </c>
      <c r="F13" s="87" t="s">
        <v>29</v>
      </c>
      <c r="G13" s="188">
        <v>5378</v>
      </c>
      <c r="H13" s="188">
        <v>5378</v>
      </c>
    </row>
    <row r="14" spans="1:8" ht="15.75">
      <c r="A14" s="84" t="s">
        <v>30</v>
      </c>
      <c r="B14" s="86" t="s">
        <v>31</v>
      </c>
      <c r="C14" s="188">
        <v>13025</v>
      </c>
      <c r="D14" s="188">
        <v>8372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28161</v>
      </c>
      <c r="D16" s="188">
        <v>28889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5378</v>
      </c>
      <c r="H18" s="578">
        <f>H12+H15+H16+H17</f>
        <v>5378</v>
      </c>
    </row>
    <row r="19" spans="1:8" ht="15.75">
      <c r="A19" s="84" t="s">
        <v>49</v>
      </c>
      <c r="B19" s="86" t="s">
        <v>50</v>
      </c>
      <c r="C19" s="188">
        <v>13097</v>
      </c>
      <c r="D19" s="188">
        <v>14560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119079</v>
      </c>
      <c r="D20" s="566">
        <f>SUM(D12:D19)</f>
        <v>116054</v>
      </c>
      <c r="E20" s="84" t="s">
        <v>54</v>
      </c>
      <c r="F20" s="87" t="s">
        <v>55</v>
      </c>
      <c r="G20" s="188">
        <v>19565</v>
      </c>
      <c r="H20" s="188">
        <v>19565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-1209</v>
      </c>
      <c r="H22" s="582">
        <f>SUM(H23:H25)</f>
        <v>-1227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.75">
      <c r="A24" s="84" t="s">
        <v>67</v>
      </c>
      <c r="B24" s="86" t="s">
        <v>68</v>
      </c>
      <c r="C24" s="188">
        <v>8814</v>
      </c>
      <c r="D24" s="188">
        <v>10833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4400</v>
      </c>
      <c r="D25" s="188">
        <v>4651</v>
      </c>
      <c r="E25" s="84" t="s">
        <v>73</v>
      </c>
      <c r="F25" s="87" t="s">
        <v>74</v>
      </c>
      <c r="G25" s="188">
        <v>-1747</v>
      </c>
      <c r="H25" s="188">
        <v>-1765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18356</v>
      </c>
      <c r="H26" s="566">
        <f>H20+H21+H22</f>
        <v>18338</v>
      </c>
      <c r="M26" s="92"/>
    </row>
    <row r="27" spans="1:8" ht="15.75">
      <c r="A27" s="84" t="s">
        <v>79</v>
      </c>
      <c r="B27" s="86" t="s">
        <v>80</v>
      </c>
      <c r="C27" s="188">
        <v>18399</v>
      </c>
      <c r="D27" s="188">
        <v>18399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31613</v>
      </c>
      <c r="D28" s="566">
        <f>SUM(D24:D27)</f>
        <v>33883</v>
      </c>
      <c r="E28" s="193" t="s">
        <v>84</v>
      </c>
      <c r="F28" s="87" t="s">
        <v>85</v>
      </c>
      <c r="G28" s="563">
        <f>SUM(G29:G31)</f>
        <v>36154</v>
      </c>
      <c r="H28" s="564">
        <f>SUM(H29:H31)</f>
        <v>25318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36154</v>
      </c>
      <c r="H29" s="188">
        <v>25318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34698</v>
      </c>
      <c r="H32" s="188">
        <v>32364</v>
      </c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70852</v>
      </c>
      <c r="H34" s="566">
        <f>H28+H32+H33</f>
        <v>57682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94586</v>
      </c>
      <c r="H37" s="568">
        <f>H26+H18+H34</f>
        <v>81398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69333</v>
      </c>
      <c r="H45" s="188">
        <v>70014</v>
      </c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1552</v>
      </c>
      <c r="H49" s="188">
        <v>316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70885</v>
      </c>
      <c r="H50" s="564">
        <f>SUM(H44:H49)</f>
        <v>70330</v>
      </c>
    </row>
    <row r="51" spans="1:8" ht="15.75">
      <c r="A51" s="84" t="s">
        <v>79</v>
      </c>
      <c r="B51" s="86" t="s">
        <v>155</v>
      </c>
      <c r="C51" s="188">
        <v>2216</v>
      </c>
      <c r="D51" s="188">
        <v>1643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2216</v>
      </c>
      <c r="D52" s="566">
        <f>SUM(D48:D51)</f>
        <v>1643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902</v>
      </c>
      <c r="H54" s="188">
        <v>1208</v>
      </c>
    </row>
    <row r="55" spans="1:8" ht="15.75">
      <c r="A55" s="94" t="s">
        <v>166</v>
      </c>
      <c r="B55" s="90" t="s">
        <v>167</v>
      </c>
      <c r="C55" s="464">
        <v>780</v>
      </c>
      <c r="D55" s="464">
        <v>826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153688</v>
      </c>
      <c r="D56" s="570">
        <f>D20+D21+D22+D28+D33+D46+D52+D54+D55</f>
        <v>152406</v>
      </c>
      <c r="E56" s="94" t="s">
        <v>825</v>
      </c>
      <c r="F56" s="93" t="s">
        <v>172</v>
      </c>
      <c r="G56" s="567">
        <f>G50+G52+G53+G54+G55</f>
        <v>71787</v>
      </c>
      <c r="H56" s="568">
        <f>H50+H52+H53+H54+H55</f>
        <v>71538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2033</v>
      </c>
      <c r="D59" s="188">
        <v>829</v>
      </c>
      <c r="E59" s="192" t="s">
        <v>180</v>
      </c>
      <c r="F59" s="472" t="s">
        <v>181</v>
      </c>
      <c r="G59" s="188">
        <v>24599</v>
      </c>
      <c r="H59" s="188">
        <v>22393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44631</v>
      </c>
      <c r="H61" s="564">
        <f>SUM(H62:H68)</f>
        <v>43150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354</v>
      </c>
      <c r="H62" s="188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30157</v>
      </c>
      <c r="H64" s="188">
        <v>24075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2033</v>
      </c>
      <c r="D65" s="566">
        <f>SUM(D59:D64)</f>
        <v>829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8186</v>
      </c>
      <c r="H66" s="188">
        <v>11002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2505</v>
      </c>
      <c r="H67" s="188">
        <v>3096</v>
      </c>
    </row>
    <row r="68" spans="1:8" ht="15.75">
      <c r="A68" s="84" t="s">
        <v>206</v>
      </c>
      <c r="B68" s="86" t="s">
        <v>207</v>
      </c>
      <c r="C68" s="188">
        <v>932</v>
      </c>
      <c r="D68" s="188">
        <v>571</v>
      </c>
      <c r="E68" s="84" t="s">
        <v>212</v>
      </c>
      <c r="F68" s="87" t="s">
        <v>213</v>
      </c>
      <c r="G68" s="188">
        <v>3429</v>
      </c>
      <c r="H68" s="188">
        <v>4965</v>
      </c>
    </row>
    <row r="69" spans="1:8" ht="15.75">
      <c r="A69" s="84" t="s">
        <v>210</v>
      </c>
      <c r="B69" s="86" t="s">
        <v>211</v>
      </c>
      <c r="C69" s="188">
        <v>38459</v>
      </c>
      <c r="D69" s="188">
        <f>33224+201</f>
        <v>33425</v>
      </c>
      <c r="E69" s="192" t="s">
        <v>79</v>
      </c>
      <c r="F69" s="87" t="s">
        <v>216</v>
      </c>
      <c r="G69" s="188">
        <v>18303</v>
      </c>
      <c r="H69" s="188">
        <f>15097-16</f>
        <v>15081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87533</v>
      </c>
      <c r="H71" s="566">
        <f>H59+H60+H61+H69+H70</f>
        <v>80624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746</v>
      </c>
      <c r="D73" s="188">
        <v>713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2993</v>
      </c>
      <c r="D75" s="188">
        <f>3361-713</f>
        <v>2648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43130</v>
      </c>
      <c r="D76" s="566">
        <f>SUM(D68:D75)</f>
        <v>37357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>
        <v>16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87533</v>
      </c>
      <c r="H79" s="568">
        <f>H71+H73+H75+H77</f>
        <v>80640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65</v>
      </c>
      <c r="D88" s="188">
        <v>1094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54990</v>
      </c>
      <c r="D89" s="188">
        <v>41890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55055</v>
      </c>
      <c r="D92" s="566">
        <f>SUM(D88:D91)</f>
        <v>42984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100218</v>
      </c>
      <c r="D94" s="570">
        <f>D65+D76+D85+D92+D93</f>
        <v>81170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253906</v>
      </c>
      <c r="D95" s="572">
        <f>D94+D56</f>
        <v>233576</v>
      </c>
      <c r="E95" s="220" t="s">
        <v>915</v>
      </c>
      <c r="F95" s="475" t="s">
        <v>268</v>
      </c>
      <c r="G95" s="571">
        <f>G37+G40+G56+G79</f>
        <v>253906</v>
      </c>
      <c r="H95" s="572">
        <f>H37+H40+H56+H79</f>
        <v>233576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45044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Стефка Левиджова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19424</v>
      </c>
      <c r="D12" s="306">
        <v>15054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213988</v>
      </c>
      <c r="D13" s="306">
        <v>174948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31624</v>
      </c>
      <c r="D14" s="306">
        <v>27255</v>
      </c>
      <c r="E14" s="236" t="s">
        <v>285</v>
      </c>
      <c r="F14" s="231" t="s">
        <v>286</v>
      </c>
      <c r="G14" s="306">
        <v>386477</v>
      </c>
      <c r="H14" s="306">
        <v>328835</v>
      </c>
    </row>
    <row r="15" spans="1:8" ht="15.75">
      <c r="A15" s="185" t="s">
        <v>287</v>
      </c>
      <c r="B15" s="181" t="s">
        <v>288</v>
      </c>
      <c r="C15" s="306">
        <v>66747</v>
      </c>
      <c r="D15" s="306">
        <v>60879</v>
      </c>
      <c r="E15" s="236" t="s">
        <v>79</v>
      </c>
      <c r="F15" s="231" t="s">
        <v>289</v>
      </c>
      <c r="G15" s="306">
        <v>9581</v>
      </c>
      <c r="H15" s="306">
        <v>10202</v>
      </c>
    </row>
    <row r="16" spans="1:8" ht="15.75">
      <c r="A16" s="185" t="s">
        <v>290</v>
      </c>
      <c r="B16" s="181" t="s">
        <v>291</v>
      </c>
      <c r="C16" s="306">
        <v>16192</v>
      </c>
      <c r="D16" s="306">
        <v>15333</v>
      </c>
      <c r="E16" s="227" t="s">
        <v>52</v>
      </c>
      <c r="F16" s="255" t="s">
        <v>292</v>
      </c>
      <c r="G16" s="596">
        <f>SUM(G12:G15)</f>
        <v>396058</v>
      </c>
      <c r="H16" s="597">
        <f>SUM(H12:H15)</f>
        <v>339037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6911</v>
      </c>
      <c r="D19" s="306">
        <v>5176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354886</v>
      </c>
      <c r="D22" s="597">
        <f>SUM(D12:D18)+D19</f>
        <v>298645</v>
      </c>
      <c r="E22" s="185" t="s">
        <v>309</v>
      </c>
      <c r="F22" s="228" t="s">
        <v>310</v>
      </c>
      <c r="G22" s="306"/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7"/>
    </row>
    <row r="25" spans="1:8" ht="31.5">
      <c r="A25" s="185" t="s">
        <v>316</v>
      </c>
      <c r="B25" s="228" t="s">
        <v>317</v>
      </c>
      <c r="C25" s="306">
        <v>2324</v>
      </c>
      <c r="D25" s="306">
        <v>3235</v>
      </c>
      <c r="E25" s="185" t="s">
        <v>318</v>
      </c>
      <c r="F25" s="228" t="s">
        <v>319</v>
      </c>
      <c r="G25" s="306"/>
      <c r="H25" s="307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7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>
        <v>51</v>
      </c>
      <c r="D28" s="306">
        <v>47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2375</v>
      </c>
      <c r="D29" s="597">
        <f>SUM(D25:D28)</f>
        <v>3282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357261</v>
      </c>
      <c r="D31" s="603">
        <f>D29+D22</f>
        <v>301927</v>
      </c>
      <c r="E31" s="242" t="s">
        <v>800</v>
      </c>
      <c r="F31" s="257" t="s">
        <v>331</v>
      </c>
      <c r="G31" s="244">
        <f>G16+G18+G27</f>
        <v>396058</v>
      </c>
      <c r="H31" s="245">
        <f>H16+H18+H27</f>
        <v>339037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38797</v>
      </c>
      <c r="D33" s="235">
        <f>IF((H31-D31)&gt;0,H31-D31,0)</f>
        <v>37110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357261</v>
      </c>
      <c r="D36" s="605">
        <f>D31-D34+D35</f>
        <v>301927</v>
      </c>
      <c r="E36" s="253" t="s">
        <v>346</v>
      </c>
      <c r="F36" s="247" t="s">
        <v>347</v>
      </c>
      <c r="G36" s="258">
        <f>G35-G34+G31</f>
        <v>396058</v>
      </c>
      <c r="H36" s="259">
        <f>H35-H34+H31</f>
        <v>339037</v>
      </c>
    </row>
    <row r="37" spans="1:8" ht="15.75">
      <c r="A37" s="252" t="s">
        <v>348</v>
      </c>
      <c r="B37" s="222" t="s">
        <v>349</v>
      </c>
      <c r="C37" s="602">
        <f>IF((G36-C36)&gt;0,G36-C36,0)</f>
        <v>38797</v>
      </c>
      <c r="D37" s="603">
        <f>IF((H36-D36)&gt;0,H36-D36,0)</f>
        <v>37110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4099</v>
      </c>
      <c r="D38" s="597">
        <f>D39+D40+D41</f>
        <v>4746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4099</v>
      </c>
      <c r="D39" s="306">
        <v>4746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34698</v>
      </c>
      <c r="D42" s="235">
        <f>+IF((H36-D36-D38)&gt;0,H36-D36-D38,0)</f>
        <v>32364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34698</v>
      </c>
      <c r="D44" s="259">
        <f>IF(H42=0,IF(D42-D43&gt;0,D42-D43+H43,0),IF(H42-H43&lt;0,H43-H42+D42,0))</f>
        <v>32364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396058</v>
      </c>
      <c r="D45" s="599">
        <f>D36+D38+D42</f>
        <v>339037</v>
      </c>
      <c r="E45" s="261" t="s">
        <v>373</v>
      </c>
      <c r="F45" s="263" t="s">
        <v>374</v>
      </c>
      <c r="G45" s="598">
        <f>G42+G36</f>
        <v>396058</v>
      </c>
      <c r="H45" s="599">
        <f>H42+H36</f>
        <v>339037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45044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Стефка Левиджова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445698</v>
      </c>
      <c r="D11" s="188">
        <v>350467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-268654</v>
      </c>
      <c r="D12" s="188">
        <v>-215614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-81654</v>
      </c>
      <c r="D14" s="188">
        <v>-64697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-17149</v>
      </c>
      <c r="D15" s="188">
        <v>-14496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-4965</v>
      </c>
      <c r="D16" s="188">
        <v>-4522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-93</v>
      </c>
      <c r="D18" s="188">
        <v>-340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-400</v>
      </c>
      <c r="D19" s="188">
        <v>-419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-1866</v>
      </c>
      <c r="D20" s="188">
        <v>11547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70917</v>
      </c>
      <c r="D21" s="627">
        <f>SUM(D11:D20)</f>
        <v>61926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-12760</v>
      </c>
      <c r="D23" s="188">
        <v>-14415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2963</v>
      </c>
      <c r="D24" s="188">
        <v>4298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-481</v>
      </c>
      <c r="D28" s="188">
        <v>-4110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-10278</v>
      </c>
      <c r="D33" s="627">
        <f>SUM(D23:D32)</f>
        <v>-14227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35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2612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-1353-278</f>
        <v>-1631</v>
      </c>
      <c r="D38" s="188">
        <v>-1301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-25307</v>
      </c>
      <c r="D39" s="188">
        <v>-14515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-14</v>
      </c>
      <c r="D40" s="188">
        <v>-80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-21510</v>
      </c>
      <c r="D41" s="188">
        <v>-28233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-106</v>
      </c>
      <c r="D42" s="188">
        <v>-228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-48568</v>
      </c>
      <c r="D43" s="629">
        <f>SUM(D35:D42)</f>
        <v>-41745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12071</v>
      </c>
      <c r="D44" s="298">
        <f>D43+D33+D21</f>
        <v>5954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42844</v>
      </c>
      <c r="D45" s="299">
        <v>36890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54915</v>
      </c>
      <c r="D46" s="301">
        <f>D45+D44</f>
        <v>42844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45044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Стефка Левиджова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5378</v>
      </c>
      <c r="D13" s="552">
        <f>'1-Баланс'!H20</f>
        <v>19565</v>
      </c>
      <c r="E13" s="552">
        <f>'1-Баланс'!H21</f>
        <v>0</v>
      </c>
      <c r="F13" s="552">
        <f>'1-Баланс'!H23</f>
        <v>538</v>
      </c>
      <c r="G13" s="552">
        <f>'1-Баланс'!H24</f>
        <v>0</v>
      </c>
      <c r="H13" s="553">
        <v>-1765</v>
      </c>
      <c r="I13" s="552">
        <f>'1-Баланс'!H29+'1-Баланс'!H32</f>
        <v>57682</v>
      </c>
      <c r="J13" s="552">
        <f>'1-Баланс'!H30+'1-Баланс'!H33</f>
        <v>0</v>
      </c>
      <c r="K13" s="553"/>
      <c r="L13" s="552">
        <f>SUM(C13:K13)</f>
        <v>81398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5378</v>
      </c>
      <c r="D17" s="621">
        <f aca="true" t="shared" si="2" ref="D17:M17">D13+D14</f>
        <v>19565</v>
      </c>
      <c r="E17" s="621">
        <f t="shared" si="2"/>
        <v>0</v>
      </c>
      <c r="F17" s="621">
        <f t="shared" si="2"/>
        <v>538</v>
      </c>
      <c r="G17" s="621">
        <f t="shared" si="2"/>
        <v>0</v>
      </c>
      <c r="H17" s="621">
        <f t="shared" si="2"/>
        <v>-1765</v>
      </c>
      <c r="I17" s="621">
        <f t="shared" si="2"/>
        <v>57682</v>
      </c>
      <c r="J17" s="621">
        <f t="shared" si="2"/>
        <v>0</v>
      </c>
      <c r="K17" s="621">
        <f t="shared" si="2"/>
        <v>0</v>
      </c>
      <c r="L17" s="552">
        <f t="shared" si="1"/>
        <v>81398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34698</v>
      </c>
      <c r="J18" s="552">
        <f>+'1-Баланс'!G33</f>
        <v>0</v>
      </c>
      <c r="K18" s="553"/>
      <c r="L18" s="552">
        <f t="shared" si="1"/>
        <v>34698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-21510</v>
      </c>
      <c r="J19" s="159">
        <f>J20+J21</f>
        <v>0</v>
      </c>
      <c r="K19" s="159">
        <f t="shared" si="3"/>
        <v>0</v>
      </c>
      <c r="L19" s="552">
        <f t="shared" si="1"/>
        <v>-21510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>
        <v>-21510</v>
      </c>
      <c r="J20" s="306"/>
      <c r="K20" s="306"/>
      <c r="L20" s="552">
        <f>SUM(C20:K20)</f>
        <v>-21510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>
        <v>18</v>
      </c>
      <c r="I30" s="306">
        <v>-18</v>
      </c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5378</v>
      </c>
      <c r="D31" s="621">
        <f aca="true" t="shared" si="6" ref="D31:M31">D19+D22+D23+D26+D30+D29+D17+D18</f>
        <v>19565</v>
      </c>
      <c r="E31" s="621">
        <f t="shared" si="6"/>
        <v>0</v>
      </c>
      <c r="F31" s="621">
        <f t="shared" si="6"/>
        <v>538</v>
      </c>
      <c r="G31" s="621">
        <f t="shared" si="6"/>
        <v>0</v>
      </c>
      <c r="H31" s="621">
        <f t="shared" si="6"/>
        <v>-1747</v>
      </c>
      <c r="I31" s="621">
        <f t="shared" si="6"/>
        <v>70852</v>
      </c>
      <c r="J31" s="621">
        <f t="shared" si="6"/>
        <v>0</v>
      </c>
      <c r="K31" s="621">
        <f t="shared" si="6"/>
        <v>0</v>
      </c>
      <c r="L31" s="552">
        <f t="shared" si="1"/>
        <v>94586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5378</v>
      </c>
      <c r="D34" s="555">
        <f t="shared" si="7"/>
        <v>19565</v>
      </c>
      <c r="E34" s="555">
        <f t="shared" si="7"/>
        <v>0</v>
      </c>
      <c r="F34" s="555">
        <f t="shared" si="7"/>
        <v>538</v>
      </c>
      <c r="G34" s="555">
        <f t="shared" si="7"/>
        <v>0</v>
      </c>
      <c r="H34" s="555">
        <f t="shared" si="7"/>
        <v>-1747</v>
      </c>
      <c r="I34" s="555">
        <f t="shared" si="7"/>
        <v>70852</v>
      </c>
      <c r="J34" s="555">
        <f t="shared" si="7"/>
        <v>0</v>
      </c>
      <c r="K34" s="555">
        <f t="shared" si="7"/>
        <v>0</v>
      </c>
      <c r="L34" s="619">
        <f t="shared" si="1"/>
        <v>94586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45044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Стефка Левиджова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95385</v>
      </c>
      <c r="E12" s="318">
        <v>13910</v>
      </c>
      <c r="F12" s="318">
        <v>3631</v>
      </c>
      <c r="G12" s="319">
        <f aca="true" t="shared" si="2" ref="G12:G41">D12+E12-F12</f>
        <v>105664</v>
      </c>
      <c r="H12" s="318"/>
      <c r="I12" s="318">
        <v>369</v>
      </c>
      <c r="J12" s="319">
        <f aca="true" t="shared" si="3" ref="J12:J41">G12+H12-I12</f>
        <v>105295</v>
      </c>
      <c r="K12" s="318">
        <v>31152</v>
      </c>
      <c r="L12" s="318">
        <v>12290</v>
      </c>
      <c r="M12" s="318">
        <v>2943</v>
      </c>
      <c r="N12" s="319">
        <f aca="true" t="shared" si="4" ref="N12:N41">K12+L12-M12</f>
        <v>40499</v>
      </c>
      <c r="O12" s="318"/>
      <c r="P12" s="318"/>
      <c r="Q12" s="319">
        <f t="shared" si="0"/>
        <v>40499</v>
      </c>
      <c r="R12" s="330">
        <f t="shared" si="1"/>
        <v>64796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16764</v>
      </c>
      <c r="E13" s="318">
        <v>7263</v>
      </c>
      <c r="F13" s="318">
        <v>235</v>
      </c>
      <c r="G13" s="319">
        <f t="shared" si="2"/>
        <v>23792</v>
      </c>
      <c r="H13" s="318">
        <v>61</v>
      </c>
      <c r="I13" s="318"/>
      <c r="J13" s="319">
        <f t="shared" si="3"/>
        <v>23853</v>
      </c>
      <c r="K13" s="318">
        <v>8392</v>
      </c>
      <c r="L13" s="318">
        <v>2665</v>
      </c>
      <c r="M13" s="318">
        <v>229</v>
      </c>
      <c r="N13" s="319">
        <f t="shared" si="4"/>
        <v>10828</v>
      </c>
      <c r="O13" s="318"/>
      <c r="P13" s="318"/>
      <c r="Q13" s="319">
        <f t="shared" si="0"/>
        <v>10828</v>
      </c>
      <c r="R13" s="330">
        <f t="shared" si="1"/>
        <v>13025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58714</v>
      </c>
      <c r="E15" s="318">
        <v>8761</v>
      </c>
      <c r="F15" s="318">
        <v>1579</v>
      </c>
      <c r="G15" s="319">
        <f t="shared" si="2"/>
        <v>65896</v>
      </c>
      <c r="H15" s="318">
        <v>4</v>
      </c>
      <c r="I15" s="318"/>
      <c r="J15" s="319">
        <f t="shared" si="3"/>
        <v>65900</v>
      </c>
      <c r="K15" s="318">
        <v>29825</v>
      </c>
      <c r="L15" s="318">
        <v>9258</v>
      </c>
      <c r="M15" s="318">
        <v>1344</v>
      </c>
      <c r="N15" s="319">
        <f t="shared" si="4"/>
        <v>37739</v>
      </c>
      <c r="O15" s="318"/>
      <c r="P15" s="318"/>
      <c r="Q15" s="319">
        <f t="shared" si="0"/>
        <v>37739</v>
      </c>
      <c r="R15" s="330">
        <f t="shared" si="1"/>
        <v>28161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28508</v>
      </c>
      <c r="E18" s="318">
        <v>3151</v>
      </c>
      <c r="F18" s="318">
        <v>3432</v>
      </c>
      <c r="G18" s="319">
        <f t="shared" si="2"/>
        <v>28227</v>
      </c>
      <c r="H18" s="318"/>
      <c r="I18" s="318">
        <v>70</v>
      </c>
      <c r="J18" s="319">
        <f t="shared" si="3"/>
        <v>28157</v>
      </c>
      <c r="K18" s="318">
        <v>13948</v>
      </c>
      <c r="L18" s="318">
        <v>2857</v>
      </c>
      <c r="M18" s="318">
        <v>1745</v>
      </c>
      <c r="N18" s="319">
        <f t="shared" si="4"/>
        <v>15060</v>
      </c>
      <c r="O18" s="318"/>
      <c r="P18" s="318"/>
      <c r="Q18" s="319">
        <f t="shared" si="0"/>
        <v>15060</v>
      </c>
      <c r="R18" s="330">
        <f t="shared" si="1"/>
        <v>13097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199371</v>
      </c>
      <c r="E19" s="320">
        <f>SUM(E11:E18)</f>
        <v>33085</v>
      </c>
      <c r="F19" s="320">
        <f>SUM(F11:F18)</f>
        <v>8877</v>
      </c>
      <c r="G19" s="319">
        <f t="shared" si="2"/>
        <v>223579</v>
      </c>
      <c r="H19" s="320">
        <f>SUM(H11:H18)</f>
        <v>65</v>
      </c>
      <c r="I19" s="320">
        <f>SUM(I11:I18)</f>
        <v>439</v>
      </c>
      <c r="J19" s="319">
        <f t="shared" si="3"/>
        <v>223205</v>
      </c>
      <c r="K19" s="320">
        <f>SUM(K11:K18)</f>
        <v>83317</v>
      </c>
      <c r="L19" s="320">
        <f>SUM(L11:L18)</f>
        <v>27070</v>
      </c>
      <c r="M19" s="320">
        <f>SUM(M11:M18)</f>
        <v>6261</v>
      </c>
      <c r="N19" s="319">
        <f t="shared" si="4"/>
        <v>104126</v>
      </c>
      <c r="O19" s="320">
        <f>SUM(O11:O18)</f>
        <v>0</v>
      </c>
      <c r="P19" s="320">
        <f>SUM(P11:P18)</f>
        <v>0</v>
      </c>
      <c r="Q19" s="319">
        <f t="shared" si="0"/>
        <v>104126</v>
      </c>
      <c r="R19" s="330">
        <f t="shared" si="1"/>
        <v>119079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19159</v>
      </c>
      <c r="E23" s="318"/>
      <c r="F23" s="318"/>
      <c r="G23" s="319">
        <f t="shared" si="2"/>
        <v>19159</v>
      </c>
      <c r="H23" s="318">
        <v>20</v>
      </c>
      <c r="I23" s="318"/>
      <c r="J23" s="319">
        <f t="shared" si="3"/>
        <v>19179</v>
      </c>
      <c r="K23" s="318">
        <v>8326</v>
      </c>
      <c r="L23" s="318">
        <v>2039</v>
      </c>
      <c r="M23" s="318"/>
      <c r="N23" s="319">
        <f t="shared" si="4"/>
        <v>10365</v>
      </c>
      <c r="O23" s="318"/>
      <c r="P23" s="318"/>
      <c r="Q23" s="319">
        <f t="shared" si="0"/>
        <v>10365</v>
      </c>
      <c r="R23" s="330">
        <f t="shared" si="1"/>
        <v>8814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16719</v>
      </c>
      <c r="E24" s="318">
        <v>2223</v>
      </c>
      <c r="F24" s="318">
        <v>124</v>
      </c>
      <c r="G24" s="319">
        <f t="shared" si="2"/>
        <v>18818</v>
      </c>
      <c r="H24" s="318">
        <v>41</v>
      </c>
      <c r="I24" s="318"/>
      <c r="J24" s="319">
        <f t="shared" si="3"/>
        <v>18859</v>
      </c>
      <c r="K24" s="318">
        <v>12068</v>
      </c>
      <c r="L24" s="318">
        <v>2515</v>
      </c>
      <c r="M24" s="318">
        <v>124</v>
      </c>
      <c r="N24" s="319">
        <f t="shared" si="4"/>
        <v>14459</v>
      </c>
      <c r="O24" s="318"/>
      <c r="P24" s="318"/>
      <c r="Q24" s="319">
        <f t="shared" si="0"/>
        <v>14459</v>
      </c>
      <c r="R24" s="330">
        <f t="shared" si="1"/>
        <v>4400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18399</v>
      </c>
      <c r="E26" s="318"/>
      <c r="F26" s="318"/>
      <c r="G26" s="319">
        <f t="shared" si="2"/>
        <v>18399</v>
      </c>
      <c r="H26" s="318"/>
      <c r="I26" s="318"/>
      <c r="J26" s="319">
        <f t="shared" si="3"/>
        <v>18399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18399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54277</v>
      </c>
      <c r="E27" s="322">
        <f aca="true" t="shared" si="5" ref="E27:P27">SUM(E23:E26)</f>
        <v>2223</v>
      </c>
      <c r="F27" s="322">
        <f t="shared" si="5"/>
        <v>124</v>
      </c>
      <c r="G27" s="323">
        <f t="shared" si="2"/>
        <v>56376</v>
      </c>
      <c r="H27" s="322">
        <f t="shared" si="5"/>
        <v>61</v>
      </c>
      <c r="I27" s="322">
        <f t="shared" si="5"/>
        <v>0</v>
      </c>
      <c r="J27" s="323">
        <f t="shared" si="3"/>
        <v>56437</v>
      </c>
      <c r="K27" s="322">
        <f t="shared" si="5"/>
        <v>20394</v>
      </c>
      <c r="L27" s="322">
        <f t="shared" si="5"/>
        <v>4554</v>
      </c>
      <c r="M27" s="322">
        <f t="shared" si="5"/>
        <v>124</v>
      </c>
      <c r="N27" s="323">
        <f t="shared" si="4"/>
        <v>24824</v>
      </c>
      <c r="O27" s="322">
        <f t="shared" si="5"/>
        <v>0</v>
      </c>
      <c r="P27" s="322">
        <f t="shared" si="5"/>
        <v>0</v>
      </c>
      <c r="Q27" s="323">
        <f t="shared" si="0"/>
        <v>24824</v>
      </c>
      <c r="R27" s="333">
        <f t="shared" si="1"/>
        <v>31613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/>
      <c r="F41" s="318"/>
      <c r="G41" s="319">
        <f t="shared" si="2"/>
        <v>0</v>
      </c>
      <c r="H41" s="318"/>
      <c r="I41" s="318"/>
      <c r="J41" s="319">
        <f t="shared" si="3"/>
        <v>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253648</v>
      </c>
      <c r="E42" s="339">
        <f>E19+E20+E21+E27+E40+E41</f>
        <v>35308</v>
      </c>
      <c r="F42" s="339">
        <f aca="true" t="shared" si="11" ref="F42:R42">F19+F20+F21+F27+F40+F41</f>
        <v>9001</v>
      </c>
      <c r="G42" s="339">
        <f t="shared" si="11"/>
        <v>279955</v>
      </c>
      <c r="H42" s="339">
        <f t="shared" si="11"/>
        <v>126</v>
      </c>
      <c r="I42" s="339">
        <f t="shared" si="11"/>
        <v>439</v>
      </c>
      <c r="J42" s="339">
        <f t="shared" si="11"/>
        <v>279642</v>
      </c>
      <c r="K42" s="339">
        <f t="shared" si="11"/>
        <v>103711</v>
      </c>
      <c r="L42" s="339">
        <f t="shared" si="11"/>
        <v>31624</v>
      </c>
      <c r="M42" s="339">
        <f t="shared" si="11"/>
        <v>6385</v>
      </c>
      <c r="N42" s="339">
        <f t="shared" si="11"/>
        <v>128950</v>
      </c>
      <c r="O42" s="339">
        <f t="shared" si="11"/>
        <v>0</v>
      </c>
      <c r="P42" s="339">
        <f t="shared" si="11"/>
        <v>0</v>
      </c>
      <c r="Q42" s="339">
        <f t="shared" si="11"/>
        <v>128950</v>
      </c>
      <c r="R42" s="340">
        <f t="shared" si="11"/>
        <v>150692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45044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Стефка Левиджова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1" sqref="C2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257</v>
      </c>
      <c r="D13" s="352">
        <f>SUM(D14:D16)</f>
        <v>0</v>
      </c>
      <c r="E13" s="359">
        <f>SUM(E14:E16)</f>
        <v>257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>
        <v>257</v>
      </c>
      <c r="D15" s="358"/>
      <c r="E15" s="359">
        <f t="shared" si="0"/>
        <v>257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v>304</v>
      </c>
      <c r="D17" s="358"/>
      <c r="E17" s="359">
        <f t="shared" si="0"/>
        <v>304</v>
      </c>
      <c r="F17" s="124"/>
    </row>
    <row r="18" spans="1:6" ht="15.75">
      <c r="A18" s="360" t="s">
        <v>604</v>
      </c>
      <c r="B18" s="126" t="s">
        <v>605</v>
      </c>
      <c r="C18" s="352">
        <f>+C19+C20</f>
        <v>1655</v>
      </c>
      <c r="D18" s="352">
        <f>+D19+D20</f>
        <v>0</v>
      </c>
      <c r="E18" s="359">
        <f t="shared" si="0"/>
        <v>1655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1655</v>
      </c>
      <c r="D20" s="358"/>
      <c r="E20" s="359">
        <f t="shared" si="0"/>
        <v>1655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2216</v>
      </c>
      <c r="D21" s="430">
        <f>D13+D17+D18</f>
        <v>0</v>
      </c>
      <c r="E21" s="431">
        <f>E13+E17+E18</f>
        <v>2216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780</v>
      </c>
      <c r="D23" s="433"/>
      <c r="E23" s="432">
        <f t="shared" si="0"/>
        <v>780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932</v>
      </c>
      <c r="D26" s="352">
        <f>SUM(D27:D29)</f>
        <v>932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932</v>
      </c>
      <c r="D28" s="358">
        <v>932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38459</v>
      </c>
      <c r="D30" s="358">
        <v>38459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746</v>
      </c>
      <c r="D35" s="352">
        <f>SUM(D36:D39)</f>
        <v>746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746</v>
      </c>
      <c r="D36" s="358">
        <v>746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2993</v>
      </c>
      <c r="D40" s="352">
        <f>SUM(D41:D44)</f>
        <v>2993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2993</v>
      </c>
      <c r="D44" s="358">
        <v>2993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43130</v>
      </c>
      <c r="D45" s="428">
        <f>D26+D30+D31+D33+D32+D34+D35+D40</f>
        <v>43130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46126</v>
      </c>
      <c r="D46" s="434">
        <f>D45+D23+D21+D11</f>
        <v>43130</v>
      </c>
      <c r="E46" s="435">
        <f>E45+E23+E21+E11</f>
        <v>2996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v>70885</v>
      </c>
      <c r="D66" s="188"/>
      <c r="E66" s="127">
        <f t="shared" si="1"/>
        <v>70885</v>
      </c>
      <c r="F66" s="187"/>
    </row>
    <row r="67" spans="1:6" ht="15.75">
      <c r="A67" s="360" t="s">
        <v>684</v>
      </c>
      <c r="B67" s="126" t="s">
        <v>685</v>
      </c>
      <c r="C67" s="188">
        <v>11433</v>
      </c>
      <c r="D67" s="188"/>
      <c r="E67" s="127">
        <f t="shared" si="1"/>
        <v>11433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70885</v>
      </c>
      <c r="D68" s="425">
        <f>D54+D58+D63+D64+D65+D66</f>
        <v>0</v>
      </c>
      <c r="E68" s="426">
        <f t="shared" si="1"/>
        <v>70885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902</v>
      </c>
      <c r="D70" s="188"/>
      <c r="E70" s="127">
        <f t="shared" si="1"/>
        <v>902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354</v>
      </c>
      <c r="D73" s="128">
        <f>SUM(D74:D76)</f>
        <v>354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v>354</v>
      </c>
      <c r="D74" s="188">
        <v>354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24599</v>
      </c>
      <c r="D82" s="129">
        <f>SUM(D83:D86)</f>
        <v>24599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>
        <v>24599</v>
      </c>
      <c r="D86" s="188">
        <v>24599</v>
      </c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44277</v>
      </c>
      <c r="D87" s="125">
        <f>SUM(D88:D92)+D96</f>
        <v>44277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30157</v>
      </c>
      <c r="D89" s="188">
        <v>30157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8186</v>
      </c>
      <c r="D91" s="188">
        <v>8186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3429</v>
      </c>
      <c r="D92" s="129">
        <f>SUM(D93:D95)</f>
        <v>3429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1012</v>
      </c>
      <c r="D93" s="188">
        <v>1012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1491</v>
      </c>
      <c r="D94" s="188">
        <v>1491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926</v>
      </c>
      <c r="D95" s="188">
        <v>926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2505</v>
      </c>
      <c r="D96" s="188">
        <v>2505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18303</v>
      </c>
      <c r="D97" s="188">
        <v>18303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87533</v>
      </c>
      <c r="D98" s="423">
        <f>D87+D82+D77+D73+D97</f>
        <v>87533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159320</v>
      </c>
      <c r="D99" s="417">
        <f>D98+D70+D68</f>
        <v>87533</v>
      </c>
      <c r="E99" s="417">
        <f>E98+E70+E68</f>
        <v>71787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45044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Стефка Левиджова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45044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Стефка Левиджова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"СПИДИ"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31.12.2022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253906</v>
      </c>
      <c r="D6" s="643">
        <f aca="true" t="shared" si="0" ref="D6:D15">C6-E6</f>
        <v>0</v>
      </c>
      <c r="E6" s="642">
        <f>'1-Баланс'!G95</f>
        <v>253906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94586</v>
      </c>
      <c r="D7" s="643">
        <f t="shared" si="0"/>
        <v>89208</v>
      </c>
      <c r="E7" s="642">
        <f>'1-Баланс'!G18</f>
        <v>5378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34698</v>
      </c>
      <c r="D8" s="643">
        <f t="shared" si="0"/>
        <v>0</v>
      </c>
      <c r="E8" s="642">
        <f>ABS('2-Отчет за доходите'!C44)-ABS('2-Отчет за доходите'!G44)</f>
        <v>34698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42984</v>
      </c>
      <c r="D9" s="643">
        <f t="shared" si="0"/>
        <v>140</v>
      </c>
      <c r="E9" s="642">
        <f>'3-Отчет за паричния поток'!C45</f>
        <v>42844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55055</v>
      </c>
      <c r="D10" s="643">
        <f t="shared" si="0"/>
        <v>140</v>
      </c>
      <c r="E10" s="642">
        <f>'3-Отчет за паричния поток'!C46</f>
        <v>54915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94586</v>
      </c>
      <c r="D11" s="643">
        <f t="shared" si="0"/>
        <v>0</v>
      </c>
      <c r="E11" s="642">
        <f>'4-Отчет за собствения капитал'!L34</f>
        <v>94586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2022-04-29T13:19:32Z</cp:lastPrinted>
  <dcterms:created xsi:type="dcterms:W3CDTF">2006-09-16T00:00:00Z</dcterms:created>
  <dcterms:modified xsi:type="dcterms:W3CDTF">2023-04-28T13:25:58Z</dcterms:modified>
  <cp:category/>
  <cp:version/>
  <cp:contentType/>
  <cp:contentStatus/>
</cp:coreProperties>
</file>